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7615" windowHeight="11535"/>
  </bookViews>
  <sheets>
    <sheet name="Лист1" sheetId="1" r:id="rId1"/>
  </sheets>
  <definedNames>
    <definedName name="_xlnm._FilterDatabase" localSheetId="0" hidden="1">Лист1!$A$21:$G$181</definedName>
  </definedNames>
  <calcPr calcId="162913" refMode="R1C1"/>
</workbook>
</file>

<file path=xl/calcChain.xml><?xml version="1.0" encoding="utf-8"?>
<calcChain xmlns="http://schemas.openxmlformats.org/spreadsheetml/2006/main">
  <c r="F89" i="1" l="1"/>
  <c r="G89" i="1"/>
  <c r="F82" i="1"/>
  <c r="G82" i="1"/>
  <c r="F74" i="1"/>
  <c r="G74" i="1"/>
  <c r="F87" i="1"/>
  <c r="F86" i="1"/>
  <c r="G86" i="1"/>
  <c r="F180" i="1"/>
  <c r="F85" i="1"/>
  <c r="E122" i="1"/>
  <c r="E123" i="1"/>
  <c r="G132" i="1"/>
  <c r="G133" i="1"/>
  <c r="G59" i="1"/>
  <c r="G167" i="1"/>
  <c r="G134" i="1"/>
  <c r="G96" i="1"/>
  <c r="G94" i="1"/>
  <c r="G161" i="1"/>
  <c r="G142" i="1"/>
  <c r="G141" i="1"/>
  <c r="E181" i="1"/>
  <c r="G114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29" i="1"/>
  <c r="G130" i="1"/>
  <c r="G131" i="1"/>
  <c r="G135" i="1"/>
  <c r="G136" i="1"/>
  <c r="G137" i="1"/>
  <c r="G138" i="1"/>
  <c r="G139" i="1"/>
  <c r="G140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2" i="1"/>
  <c r="G163" i="1"/>
  <c r="G164" i="1"/>
  <c r="G165" i="1"/>
  <c r="G166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84" i="1"/>
  <c r="G85" i="1"/>
  <c r="G87" i="1"/>
  <c r="G88" i="1"/>
  <c r="G90" i="1"/>
  <c r="G91" i="1"/>
  <c r="G92" i="1"/>
  <c r="G93" i="1"/>
  <c r="G95" i="1"/>
  <c r="G97" i="1"/>
  <c r="G98" i="1"/>
  <c r="G99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1" i="1"/>
  <c r="G83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2" i="1"/>
  <c r="G122" i="1"/>
  <c r="F181" i="1"/>
  <c r="G181" i="1"/>
</calcChain>
</file>

<file path=xl/sharedStrings.xml><?xml version="1.0" encoding="utf-8"?>
<sst xmlns="http://schemas.openxmlformats.org/spreadsheetml/2006/main" count="499" uniqueCount="246">
  <si>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</si>
  <si>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</si>
  <si>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</si>
  <si>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</si>
  <si>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</si>
  <si>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</si>
  <si>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</si>
  <si>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</si>
  <si>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</si>
  <si>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</si>
  <si>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</si>
  <si>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</si>
  <si>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</si>
  <si>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</si>
  <si>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</si>
  <si>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</si>
  <si>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</si>
  <si>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</si>
  <si>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</si>
  <si>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</si>
  <si>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</si>
  <si>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</si>
  <si>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</si>
  <si>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</si>
  <si>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</si>
  <si>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</si>
  <si>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</si>
  <si>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</si>
  <si>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</si>
  <si>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</si>
  <si>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</si>
  <si>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</si>
  <si>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</si>
  <si>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</si>
  <si>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</si>
  <si>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</si>
  <si>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</si>
  <si>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</si>
  <si>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</si>
  <si>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</si>
  <si>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</si>
  <si>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</si>
  <si>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</si>
  <si>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</si>
  <si>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</si>
  <si>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</si>
  <si>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</si>
  <si>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</si>
  <si>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</si>
  <si>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</si>
  <si>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</si>
  <si>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</si>
  <si>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</si>
  <si>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</si>
  <si>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</si>
  <si>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</si>
  <si>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</si>
  <si>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</si>
  <si>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</si>
  <si>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</si>
  <si>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</si>
  <si>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</si>
  <si>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</si>
  <si>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</si>
  <si>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</si>
  <si>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</si>
  <si>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</si>
  <si>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</si>
  <si>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</si>
  <si>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</si>
  <si>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</si>
  <si>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</si>
  <si>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</si>
  <si>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</si>
  <si>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</si>
  <si>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</si>
  <si>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</si>
  <si>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</si>
  <si>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</si>
  <si>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</si>
  <si>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</si>
  <si>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</si>
  <si>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</si>
  <si>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</si>
  <si>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</si>
  <si>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</si>
  <si>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</si>
  <si>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</si>
  <si>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</si>
  <si>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</si>
  <si>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</si>
  <si>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</si>
  <si>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</si>
  <si>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</si>
  <si>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</si>
  <si>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</si>
  <si>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</si>
  <si>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</si>
  <si>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</si>
  <si>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</si>
  <si>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</si>
  <si>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</si>
  <si>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</si>
  <si>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</si>
  <si>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</si>
  <si>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</si>
  <si>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</si>
  <si>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</si>
  <si>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</si>
  <si>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</si>
  <si>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</si>
  <si>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</si>
  <si>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</si>
  <si>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</si>
  <si>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</si>
  <si>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</si>
  <si>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</si>
  <si>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</si>
  <si>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</si>
  <si>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</si>
  <si>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</si>
  <si>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</si>
  <si>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</si>
  <si>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</si>
  <si>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</si>
  <si>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</si>
  <si>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</si>
  <si>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</si>
  <si>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</si>
  <si>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</si>
  <si>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</si>
  <si>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</si>
  <si>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</si>
  <si>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</si>
  <si>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</si>
  <si>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</si>
  <si>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</si>
  <si>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</si>
  <si>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</si>
  <si>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</si>
  <si>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</si>
  <si>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</si>
  <si>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</si>
  <si>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</si>
  <si>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</si>
  <si>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</si>
  <si>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</si>
  <si>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</si>
  <si>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</si>
  <si>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</si>
  <si>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</si>
  <si>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</si>
  <si>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</si>
  <si>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</si>
  <si>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</si>
  <si>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</si>
  <si>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</si>
  <si>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</si>
  <si>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</si>
  <si>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</si>
  <si>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</si>
  <si>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</si>
  <si>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</si>
  <si>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</si>
  <si>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</si>
  <si>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</si>
  <si>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</si>
  <si>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</si>
  <si>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</si>
  <si>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</si>
  <si>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</si>
  <si>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</si>
  <si>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</si>
  <si>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</si>
  <si>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</si>
  <si>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</si>
  <si>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</si>
  <si>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</si>
  <si>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</si>
  <si>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</si>
  <si>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</si>
  <si>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</si>
  <si>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</si>
  <si>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</si>
  <si>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</si>
  <si>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</si>
  <si>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</si>
  <si>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</si>
  <si>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</si>
  <si>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</si>
  <si>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</si>
  <si>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</si>
  <si>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</si>
  <si>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</si>
  <si>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</si>
  <si>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</si>
  <si>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</si>
  <si>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</si>
  <si>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</si>
  <si>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</si>
  <si>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</si>
  <si>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</si>
  <si>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</si>
  <si>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</si>
  <si>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</si>
  <si>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</si>
  <si>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</si>
  <si>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</si>
  <si>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</si>
  <si>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</si>
  <si>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</si>
  <si>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</si>
  <si>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</si>
  <si>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</si>
  <si>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</si>
  <si>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</si>
  <si>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</si>
  <si>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</si>
  <si>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</si>
  <si>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</si>
  <si>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</si>
  <si>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</si>
  <si>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</si>
  <si>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</si>
  <si>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</si>
  <si>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</si>
  <si>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</si>
  <si>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</si>
  <si>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</si>
  <si>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</si>
  <si>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</si>
  <si>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</si>
  <si>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</si>
  <si>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</si>
  <si>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</si>
  <si>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</si>
  <si>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Газоснабжение магазина канцтоваров  (513,1кв.м.), п. Тазовский, ул.Геофизиков, д.28б</t>
  </si>
  <si>
    <t>Газоснабжение магазина канцтоваров  (300,2 кв.м.), п. Тазовский, ул.Геофизиков, д.28б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</si>
  <si>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</si>
  <si>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</si>
  <si>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</si>
  <si>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</si>
  <si>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</si>
  <si>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</si>
  <si>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</si>
  <si>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сентябрь </t>
    </r>
    <r>
      <rPr>
        <sz val="10"/>
        <color indexed="8"/>
        <rFont val="Courier New"/>
        <family val="3"/>
        <charset val="204"/>
      </rPr>
      <t>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</si>
</sst>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0000"/>
    <numFmt numFmtId="178" formatCode="0.000000"/>
    <numFmt numFmtId="180" formatCode="#,##0.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3" applyFont="1" applyBorder="1" applyAlignment="1">
      <alignment horizontal="left" wrapText="1"/>
    </xf>
    <xf numFmtId="0" fontId="5" fillId="0" borderId="3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wrapText="1"/>
    </xf>
    <xf numFmtId="0" fontId="5" fillId="0" borderId="3" xfId="3" applyFont="1" applyFill="1" applyBorder="1" applyAlignment="1"/>
    <xf numFmtId="0" fontId="5" fillId="0" borderId="3" xfId="3" applyFont="1" applyFill="1" applyBorder="1" applyAlignment="1" applyProtection="1">
      <alignment wrapText="1"/>
      <protection locked="0"/>
    </xf>
    <xf numFmtId="0" fontId="5" fillId="0" borderId="3" xfId="3" applyFont="1" applyFill="1" applyBorder="1" applyAlignment="1">
      <alignment horizontal="left" wrapText="1"/>
    </xf>
    <xf numFmtId="0" fontId="5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13" fillId="0" borderId="13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77" fontId="0" fillId="0" borderId="0" xfId="0" applyNumberFormat="1" applyAlignment="1"/>
    <xf numFmtId="0" fontId="0" fillId="0" borderId="0" xfId="0" applyNumberFormat="1" applyAlignment="1"/>
    <xf numFmtId="0" fontId="5" fillId="0" borderId="6" xfId="0" applyFont="1" applyBorder="1" applyAlignment="1">
      <alignment horizontal="center" vertical="center" wrapText="1"/>
    </xf>
    <xf numFmtId="0" fontId="5" fillId="0" borderId="4" xfId="3" applyFont="1" applyFill="1" applyBorder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left" wrapText="1"/>
    </xf>
    <xf numFmtId="1" fontId="13" fillId="0" borderId="13" xfId="3" applyNumberFormat="1" applyFont="1" applyBorder="1" applyAlignment="1">
      <alignment horizontal="center" vertical="center"/>
    </xf>
    <xf numFmtId="0" fontId="8" fillId="0" borderId="7" xfId="3" applyFont="1" applyFill="1" applyBorder="1" applyAlignment="1">
      <alignment vertical="center" wrapText="1"/>
    </xf>
    <xf numFmtId="0" fontId="5" fillId="0" borderId="7" xfId="3" applyFont="1" applyFill="1" applyBorder="1" applyAlignment="1">
      <alignment vertical="center"/>
    </xf>
    <xf numFmtId="0" fontId="5" fillId="0" borderId="7" xfId="3" applyFont="1" applyFill="1" applyBorder="1" applyAlignment="1">
      <alignment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8" xfId="3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left" vertical="center"/>
    </xf>
    <xf numFmtId="1" fontId="13" fillId="0" borderId="16" xfId="0" applyNumberFormat="1" applyFont="1" applyBorder="1" applyAlignment="1">
      <alignment horizontal="center"/>
    </xf>
    <xf numFmtId="0" fontId="5" fillId="0" borderId="0" xfId="3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wrapText="1"/>
    </xf>
    <xf numFmtId="0" fontId="13" fillId="0" borderId="17" xfId="0" applyFont="1" applyBorder="1" applyAlignment="1">
      <alignment horizontal="left" wrapText="1"/>
    </xf>
    <xf numFmtId="0" fontId="5" fillId="0" borderId="3" xfId="3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center"/>
    </xf>
    <xf numFmtId="0" fontId="8" fillId="0" borderId="7" xfId="3" applyFont="1" applyFill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1" fontId="8" fillId="0" borderId="13" xfId="0" applyNumberFormat="1" applyFont="1" applyBorder="1" applyAlignment="1">
      <alignment horizontal="center"/>
    </xf>
    <xf numFmtId="0" fontId="0" fillId="0" borderId="0" xfId="0" applyFill="1"/>
    <xf numFmtId="18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/>
    <xf numFmtId="178" fontId="8" fillId="0" borderId="10" xfId="0" applyNumberFormat="1" applyFont="1" applyFill="1" applyBorder="1"/>
    <xf numFmtId="178" fontId="13" fillId="0" borderId="11" xfId="0" applyNumberFormat="1" applyFont="1" applyFill="1" applyBorder="1"/>
    <xf numFmtId="178" fontId="13" fillId="0" borderId="3" xfId="0" applyNumberFormat="1" applyFont="1" applyFill="1" applyBorder="1"/>
    <xf numFmtId="177" fontId="5" fillId="0" borderId="1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1" fontId="13" fillId="0" borderId="18" xfId="0" applyNumberFormat="1" applyFont="1" applyBorder="1" applyAlignment="1">
      <alignment horizontal="center"/>
    </xf>
    <xf numFmtId="177" fontId="13" fillId="2" borderId="3" xfId="0" applyNumberFormat="1" applyFont="1" applyFill="1" applyBorder="1"/>
    <xf numFmtId="177" fontId="13" fillId="2" borderId="8" xfId="0" applyNumberFormat="1" applyFont="1" applyFill="1" applyBorder="1"/>
    <xf numFmtId="177" fontId="13" fillId="2" borderId="14" xfId="0" applyNumberFormat="1" applyFont="1" applyFill="1" applyBorder="1" applyAlignment="1">
      <alignment horizontal="right"/>
    </xf>
    <xf numFmtId="177" fontId="13" fillId="2" borderId="9" xfId="0" applyNumberFormat="1" applyFont="1" applyFill="1" applyBorder="1"/>
    <xf numFmtId="177" fontId="8" fillId="2" borderId="3" xfId="0" applyNumberFormat="1" applyFont="1" applyFill="1" applyBorder="1"/>
    <xf numFmtId="177" fontId="13" fillId="2" borderId="4" xfId="0" applyNumberFormat="1" applyFont="1" applyFill="1" applyBorder="1"/>
    <xf numFmtId="177" fontId="13" fillId="2" borderId="5" xfId="0" applyNumberFormat="1" applyFont="1" applyFill="1" applyBorder="1"/>
    <xf numFmtId="177" fontId="13" fillId="2" borderId="16" xfId="0" applyNumberFormat="1" applyFont="1" applyFill="1" applyBorder="1" applyAlignment="1">
      <alignment horizontal="right"/>
    </xf>
    <xf numFmtId="177" fontId="13" fillId="2" borderId="12" xfId="0" applyNumberFormat="1" applyFont="1" applyFill="1" applyBorder="1"/>
    <xf numFmtId="177" fontId="13" fillId="2" borderId="6" xfId="0" applyNumberFormat="1" applyFont="1" applyFill="1" applyBorder="1"/>
    <xf numFmtId="177" fontId="8" fillId="2" borderId="9" xfId="0" applyNumberFormat="1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2"/>
  <sheetViews>
    <sheetView tabSelected="1" view="pageBreakPreview" zoomScaleNormal="130" zoomScaleSheetLayoutView="100" workbookViewId="0">
      <selection activeCell="K20" sqref="K20"/>
    </sheetView>
  </sheetViews>
  <sheetFormatPr defaultRowHeight="15" x14ac:dyDescent="0.25"/>
  <cols>
    <col min="1" max="1" width="26.5703125" style="2" customWidth="1"/>
    <col min="2" max="2" width="39.42578125" style="1" customWidth="1"/>
    <col min="3" max="3" width="47.5703125" customWidth="1"/>
    <col min="4" max="4" width="8.85546875" customWidth="1"/>
    <col min="5" max="5" width="14.85546875" style="24" customWidth="1"/>
    <col min="6" max="6" width="14.85546875" style="25" customWidth="1"/>
    <col min="7" max="7" width="14.85546875" style="51" customWidth="1"/>
  </cols>
  <sheetData>
    <row r="2" spans="1:6" x14ac:dyDescent="0.25">
      <c r="F2" s="25" t="s">
        <v>15</v>
      </c>
    </row>
    <row r="3" spans="1:6" x14ac:dyDescent="0.25">
      <c r="F3" s="25" t="s">
        <v>16</v>
      </c>
    </row>
    <row r="4" spans="1:6" x14ac:dyDescent="0.25">
      <c r="F4" s="25" t="s">
        <v>17</v>
      </c>
    </row>
    <row r="6" spans="1:6" x14ac:dyDescent="0.25">
      <c r="A6" s="74" t="s">
        <v>0</v>
      </c>
      <c r="B6" s="74"/>
      <c r="C6" s="74"/>
      <c r="D6" s="74"/>
      <c r="E6" s="74"/>
      <c r="F6" s="74"/>
    </row>
    <row r="7" spans="1:6" x14ac:dyDescent="0.25">
      <c r="A7" s="3"/>
    </row>
    <row r="8" spans="1:6" x14ac:dyDescent="0.25">
      <c r="A8" s="73" t="s">
        <v>7</v>
      </c>
      <c r="B8" s="73"/>
      <c r="C8" s="73"/>
      <c r="D8" s="73"/>
      <c r="E8" s="73"/>
      <c r="F8" s="73"/>
    </row>
    <row r="9" spans="1:6" x14ac:dyDescent="0.25">
      <c r="A9" s="73" t="s">
        <v>8</v>
      </c>
      <c r="B9" s="73"/>
      <c r="C9" s="73"/>
      <c r="D9" s="73"/>
      <c r="E9" s="73"/>
      <c r="F9" s="73"/>
    </row>
    <row r="10" spans="1:6" x14ac:dyDescent="0.25">
      <c r="A10" s="73" t="s">
        <v>9</v>
      </c>
      <c r="B10" s="73"/>
      <c r="C10" s="73"/>
      <c r="D10" s="73"/>
      <c r="E10" s="73"/>
      <c r="F10" s="73"/>
    </row>
    <row r="11" spans="1:6" x14ac:dyDescent="0.25">
      <c r="A11" s="73" t="s">
        <v>10</v>
      </c>
      <c r="B11" s="73"/>
      <c r="C11" s="73"/>
      <c r="D11" s="73"/>
      <c r="E11" s="73"/>
      <c r="F11" s="73"/>
    </row>
    <row r="12" spans="1:6" x14ac:dyDescent="0.25">
      <c r="A12" s="73" t="s">
        <v>11</v>
      </c>
      <c r="B12" s="73"/>
      <c r="C12" s="73"/>
      <c r="D12" s="73"/>
      <c r="E12" s="73"/>
      <c r="F12" s="73"/>
    </row>
    <row r="13" spans="1:6" x14ac:dyDescent="0.25">
      <c r="A13" s="73" t="s">
        <v>12</v>
      </c>
      <c r="B13" s="73"/>
      <c r="C13" s="73"/>
      <c r="D13" s="73"/>
      <c r="E13" s="73"/>
      <c r="F13" s="73"/>
    </row>
    <row r="14" spans="1:6" x14ac:dyDescent="0.25">
      <c r="A14" s="73" t="s">
        <v>245</v>
      </c>
      <c r="B14" s="73"/>
      <c r="C14" s="73"/>
      <c r="D14" s="73"/>
      <c r="E14" s="73"/>
      <c r="F14" s="73"/>
    </row>
    <row r="15" spans="1:6" x14ac:dyDescent="0.25">
      <c r="A15" s="73" t="s">
        <v>13</v>
      </c>
      <c r="B15" s="73"/>
      <c r="C15" s="73"/>
      <c r="D15" s="73"/>
      <c r="E15" s="73"/>
      <c r="F15" s="73"/>
    </row>
    <row r="16" spans="1:6" x14ac:dyDescent="0.25">
      <c r="A16" s="73"/>
      <c r="B16" s="73"/>
      <c r="C16" s="73"/>
      <c r="D16" s="73"/>
      <c r="E16" s="73"/>
      <c r="F16" s="73"/>
    </row>
    <row r="17" spans="1:7" x14ac:dyDescent="0.25">
      <c r="A17" s="73" t="s">
        <v>1</v>
      </c>
      <c r="B17" s="73"/>
      <c r="C17" s="73"/>
      <c r="D17" s="73"/>
      <c r="E17" s="73"/>
      <c r="F17" s="73"/>
    </row>
    <row r="18" spans="1:7" x14ac:dyDescent="0.25">
      <c r="A18" s="73" t="s">
        <v>14</v>
      </c>
      <c r="B18" s="73"/>
      <c r="C18" s="73"/>
      <c r="D18" s="73"/>
      <c r="E18" s="73"/>
      <c r="F18" s="73"/>
    </row>
    <row r="19" spans="1:7" ht="15.75" thickBot="1" x14ac:dyDescent="0.3">
      <c r="A19" s="3"/>
    </row>
    <row r="20" spans="1:7" ht="7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35" t="s">
        <v>225</v>
      </c>
      <c r="F20" s="35" t="s">
        <v>226</v>
      </c>
      <c r="G20" s="52" t="s">
        <v>227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21">
        <v>6</v>
      </c>
      <c r="F21" s="43">
        <v>7</v>
      </c>
      <c r="G21" s="53">
        <v>8</v>
      </c>
    </row>
    <row r="22" spans="1:7" x14ac:dyDescent="0.25">
      <c r="A22" s="33" t="s">
        <v>18</v>
      </c>
      <c r="B22" s="28" t="s">
        <v>21</v>
      </c>
      <c r="C22" s="28" t="s">
        <v>140</v>
      </c>
      <c r="D22" s="41">
        <v>5</v>
      </c>
      <c r="E22" s="64">
        <v>3.6061999999999997E-2</v>
      </c>
      <c r="F22" s="64">
        <v>1.0580000000000001E-2</v>
      </c>
      <c r="G22" s="54">
        <f>E22-F22</f>
        <v>2.5481999999999998E-2</v>
      </c>
    </row>
    <row r="23" spans="1:7" ht="15" customHeight="1" x14ac:dyDescent="0.25">
      <c r="A23" s="33" t="s">
        <v>18</v>
      </c>
      <c r="B23" s="28" t="s">
        <v>22</v>
      </c>
      <c r="C23" s="28" t="s">
        <v>179</v>
      </c>
      <c r="D23" s="38">
        <v>5</v>
      </c>
      <c r="E23" s="64">
        <v>1.47E-2</v>
      </c>
      <c r="F23" s="64">
        <v>8.6359999999999996E-3</v>
      </c>
      <c r="G23" s="54">
        <f t="shared" ref="G23:G87" si="0">E23-F23</f>
        <v>6.0639999999999999E-3</v>
      </c>
    </row>
    <row r="24" spans="1:7" x14ac:dyDescent="0.25">
      <c r="A24" s="33" t="s">
        <v>18</v>
      </c>
      <c r="B24" s="28" t="s">
        <v>19</v>
      </c>
      <c r="C24" s="28" t="s">
        <v>139</v>
      </c>
      <c r="D24" s="38">
        <v>3</v>
      </c>
      <c r="E24" s="64">
        <v>0.49081000000000002</v>
      </c>
      <c r="F24" s="64">
        <v>0.54575099999999999</v>
      </c>
      <c r="G24" s="54">
        <f t="shared" si="0"/>
        <v>-5.4940999999999962E-2</v>
      </c>
    </row>
    <row r="25" spans="1:7" x14ac:dyDescent="0.25">
      <c r="A25" s="33" t="s">
        <v>18</v>
      </c>
      <c r="B25" s="28" t="s">
        <v>20</v>
      </c>
      <c r="C25" s="28" t="s">
        <v>140</v>
      </c>
      <c r="D25" s="38">
        <v>4</v>
      </c>
      <c r="E25" s="64">
        <v>0.20849999999999999</v>
      </c>
      <c r="F25" s="64">
        <v>0.17249800000000001</v>
      </c>
      <c r="G25" s="54">
        <f t="shared" si="0"/>
        <v>3.6001999999999978E-2</v>
      </c>
    </row>
    <row r="26" spans="1:7" ht="30" x14ac:dyDescent="0.25">
      <c r="A26" s="33" t="s">
        <v>18</v>
      </c>
      <c r="B26" s="10" t="s">
        <v>182</v>
      </c>
      <c r="C26" s="12" t="s">
        <v>141</v>
      </c>
      <c r="D26" s="31">
        <v>3</v>
      </c>
      <c r="E26" s="64">
        <v>1.4480000000000001E-3</v>
      </c>
      <c r="F26" s="64">
        <v>1.4480000000000001E-3</v>
      </c>
      <c r="G26" s="54">
        <f t="shared" si="0"/>
        <v>0</v>
      </c>
    </row>
    <row r="27" spans="1:7" ht="30" x14ac:dyDescent="0.25">
      <c r="A27" s="33" t="s">
        <v>18</v>
      </c>
      <c r="B27" s="10" t="s">
        <v>183</v>
      </c>
      <c r="C27" s="12" t="s">
        <v>141</v>
      </c>
      <c r="D27" s="31">
        <v>3</v>
      </c>
      <c r="E27" s="64">
        <v>6.5900000000000004E-3</v>
      </c>
      <c r="F27" s="64">
        <v>6.5900000000000004E-3</v>
      </c>
      <c r="G27" s="54">
        <f t="shared" si="0"/>
        <v>0</v>
      </c>
    </row>
    <row r="28" spans="1:7" x14ac:dyDescent="0.25">
      <c r="A28" s="17" t="s">
        <v>23</v>
      </c>
      <c r="B28" s="13" t="s">
        <v>24</v>
      </c>
      <c r="C28" s="14" t="s">
        <v>142</v>
      </c>
      <c r="D28" s="38">
        <v>6</v>
      </c>
      <c r="E28" s="69">
        <v>0.04</v>
      </c>
      <c r="F28" s="62">
        <v>1.3587999999999999E-2</v>
      </c>
      <c r="G28" s="54">
        <f t="shared" si="0"/>
        <v>2.6412000000000001E-2</v>
      </c>
    </row>
    <row r="29" spans="1:7" x14ac:dyDescent="0.25">
      <c r="A29" s="17" t="s">
        <v>23</v>
      </c>
      <c r="B29" s="13" t="s">
        <v>25</v>
      </c>
      <c r="C29" s="15" t="s">
        <v>143</v>
      </c>
      <c r="D29" s="38">
        <v>5</v>
      </c>
      <c r="E29" s="65">
        <v>0.04</v>
      </c>
      <c r="F29" s="62">
        <v>5.5250000000000004E-3</v>
      </c>
      <c r="G29" s="54">
        <f t="shared" si="0"/>
        <v>3.4474999999999999E-2</v>
      </c>
    </row>
    <row r="30" spans="1:7" ht="30" x14ac:dyDescent="0.25">
      <c r="A30" s="17" t="s">
        <v>23</v>
      </c>
      <c r="B30" s="13" t="s">
        <v>26</v>
      </c>
      <c r="C30" s="15" t="s">
        <v>143</v>
      </c>
      <c r="D30" s="38">
        <v>6</v>
      </c>
      <c r="E30" s="65">
        <v>3.5999999999999999E-3</v>
      </c>
      <c r="F30" s="62">
        <v>1.34E-3</v>
      </c>
      <c r="G30" s="54">
        <f t="shared" si="0"/>
        <v>2.2599999999999999E-3</v>
      </c>
    </row>
    <row r="31" spans="1:7" x14ac:dyDescent="0.25">
      <c r="A31" s="17" t="s">
        <v>27</v>
      </c>
      <c r="B31" s="28" t="s">
        <v>28</v>
      </c>
      <c r="C31" s="28" t="s">
        <v>180</v>
      </c>
      <c r="D31" s="38">
        <v>5</v>
      </c>
      <c r="E31" s="65">
        <v>6.5162999999999999E-2</v>
      </c>
      <c r="F31" s="62">
        <v>4.6301000000000002E-2</v>
      </c>
      <c r="G31" s="54">
        <f t="shared" si="0"/>
        <v>1.8861999999999997E-2</v>
      </c>
    </row>
    <row r="32" spans="1:7" x14ac:dyDescent="0.25">
      <c r="A32" s="17" t="s">
        <v>27</v>
      </c>
      <c r="B32" s="28" t="s">
        <v>25</v>
      </c>
      <c r="C32" s="28" t="s">
        <v>144</v>
      </c>
      <c r="D32" s="38">
        <v>5</v>
      </c>
      <c r="E32" s="70">
        <v>4.4999999999999998E-2</v>
      </c>
      <c r="F32" s="62">
        <v>3.7245E-2</v>
      </c>
      <c r="G32" s="54">
        <f t="shared" si="0"/>
        <v>7.754999999999998E-3</v>
      </c>
    </row>
    <row r="33" spans="1:7" ht="30" x14ac:dyDescent="0.25">
      <c r="A33" s="17" t="s">
        <v>27</v>
      </c>
      <c r="B33" s="16" t="s">
        <v>184</v>
      </c>
      <c r="C33" s="11" t="s">
        <v>141</v>
      </c>
      <c r="D33" s="23">
        <v>3</v>
      </c>
      <c r="E33" s="62">
        <v>2.4099999999999998E-3</v>
      </c>
      <c r="F33" s="62">
        <v>2.4099999999999998E-3</v>
      </c>
      <c r="G33" s="54">
        <f t="shared" si="0"/>
        <v>0</v>
      </c>
    </row>
    <row r="34" spans="1:7" ht="45" x14ac:dyDescent="0.25">
      <c r="A34" s="17" t="s">
        <v>27</v>
      </c>
      <c r="B34" s="16" t="s">
        <v>185</v>
      </c>
      <c r="C34" s="11" t="s">
        <v>141</v>
      </c>
      <c r="D34" s="23">
        <v>3</v>
      </c>
      <c r="E34" s="62">
        <v>2.238E-3</v>
      </c>
      <c r="F34" s="62">
        <v>2.238E-3</v>
      </c>
      <c r="G34" s="54">
        <f t="shared" si="0"/>
        <v>0</v>
      </c>
    </row>
    <row r="35" spans="1:7" ht="45" x14ac:dyDescent="0.25">
      <c r="A35" s="17" t="s">
        <v>27</v>
      </c>
      <c r="B35" s="16" t="s">
        <v>29</v>
      </c>
      <c r="C35" s="11" t="s">
        <v>141</v>
      </c>
      <c r="D35" s="23">
        <v>3</v>
      </c>
      <c r="E35" s="62">
        <v>8.4999999999999995E-4</v>
      </c>
      <c r="F35" s="62">
        <v>8.4999999999999995E-4</v>
      </c>
      <c r="G35" s="54">
        <f t="shared" si="0"/>
        <v>0</v>
      </c>
    </row>
    <row r="36" spans="1:7" x14ac:dyDescent="0.25">
      <c r="A36" s="17" t="s">
        <v>30</v>
      </c>
      <c r="B36" s="13" t="s">
        <v>31</v>
      </c>
      <c r="C36" s="17" t="s">
        <v>145</v>
      </c>
      <c r="D36" s="38">
        <v>3</v>
      </c>
      <c r="E36" s="68">
        <v>0.91713199999999995</v>
      </c>
      <c r="F36" s="62">
        <v>0.65496399999999999</v>
      </c>
      <c r="G36" s="54">
        <f t="shared" si="0"/>
        <v>0.26216799999999996</v>
      </c>
    </row>
    <row r="37" spans="1:7" x14ac:dyDescent="0.25">
      <c r="A37" s="17" t="s">
        <v>30</v>
      </c>
      <c r="B37" s="18" t="s">
        <v>32</v>
      </c>
      <c r="C37" s="17" t="s">
        <v>32</v>
      </c>
      <c r="D37" s="38">
        <v>8</v>
      </c>
      <c r="E37" s="65">
        <v>0.84350000000000003</v>
      </c>
      <c r="F37" s="62">
        <v>0.84397500000000003</v>
      </c>
      <c r="G37" s="54">
        <f t="shared" si="0"/>
        <v>-4.750000000000032E-4</v>
      </c>
    </row>
    <row r="38" spans="1:7" ht="15" customHeight="1" x14ac:dyDescent="0.25">
      <c r="A38" s="33" t="s">
        <v>33</v>
      </c>
      <c r="B38" s="30" t="s">
        <v>34</v>
      </c>
      <c r="C38" s="33" t="s">
        <v>146</v>
      </c>
      <c r="D38" s="38">
        <v>4</v>
      </c>
      <c r="E38" s="65">
        <v>0.35642699999999999</v>
      </c>
      <c r="F38" s="62">
        <v>0.262355</v>
      </c>
      <c r="G38" s="54">
        <f t="shared" si="0"/>
        <v>9.4071999999999989E-2</v>
      </c>
    </row>
    <row r="39" spans="1:7" x14ac:dyDescent="0.25">
      <c r="A39" s="33" t="s">
        <v>33</v>
      </c>
      <c r="B39" s="16" t="s">
        <v>35</v>
      </c>
      <c r="C39" s="33" t="s">
        <v>146</v>
      </c>
      <c r="D39" s="38">
        <v>4</v>
      </c>
      <c r="E39" s="65">
        <v>0.38561000000000001</v>
      </c>
      <c r="F39" s="62">
        <v>0.29782199999999998</v>
      </c>
      <c r="G39" s="54">
        <f t="shared" si="0"/>
        <v>8.7788000000000033E-2</v>
      </c>
    </row>
    <row r="40" spans="1:7" ht="19.5" customHeight="1" x14ac:dyDescent="0.25">
      <c r="A40" s="33" t="s">
        <v>33</v>
      </c>
      <c r="B40" s="16" t="s">
        <v>36</v>
      </c>
      <c r="C40" s="11" t="s">
        <v>181</v>
      </c>
      <c r="D40" s="38">
        <v>4</v>
      </c>
      <c r="E40" s="65">
        <v>0.09</v>
      </c>
      <c r="F40" s="62">
        <v>3.578E-3</v>
      </c>
      <c r="G40" s="54">
        <f t="shared" si="0"/>
        <v>8.6421999999999999E-2</v>
      </c>
    </row>
    <row r="41" spans="1:7" x14ac:dyDescent="0.25">
      <c r="A41" s="33" t="s">
        <v>33</v>
      </c>
      <c r="B41" s="16" t="s">
        <v>37</v>
      </c>
      <c r="C41" s="11" t="s">
        <v>37</v>
      </c>
      <c r="D41" s="38">
        <v>8</v>
      </c>
      <c r="E41" s="70">
        <v>0.02</v>
      </c>
      <c r="F41" s="62">
        <v>1.8426999999999999E-2</v>
      </c>
      <c r="G41" s="54">
        <f t="shared" si="0"/>
        <v>1.5730000000000015E-3</v>
      </c>
    </row>
    <row r="42" spans="1:7" ht="30" x14ac:dyDescent="0.25">
      <c r="A42" s="33" t="s">
        <v>33</v>
      </c>
      <c r="B42" s="16" t="s">
        <v>186</v>
      </c>
      <c r="C42" s="11" t="s">
        <v>141</v>
      </c>
      <c r="D42" s="22">
        <v>3</v>
      </c>
      <c r="E42" s="62">
        <v>4.1830000000000001E-3</v>
      </c>
      <c r="F42" s="62">
        <v>4.1830000000000001E-3</v>
      </c>
      <c r="G42" s="54">
        <f t="shared" si="0"/>
        <v>0</v>
      </c>
    </row>
    <row r="43" spans="1:7" ht="45" x14ac:dyDescent="0.25">
      <c r="A43" s="33" t="s">
        <v>33</v>
      </c>
      <c r="B43" s="16" t="s">
        <v>187</v>
      </c>
      <c r="C43" s="11" t="s">
        <v>141</v>
      </c>
      <c r="D43" s="22">
        <v>3</v>
      </c>
      <c r="E43" s="62">
        <v>1.0200000000000001E-3</v>
      </c>
      <c r="F43" s="62">
        <v>1.0200000000000001E-3</v>
      </c>
      <c r="G43" s="54">
        <f>E43-F43</f>
        <v>0</v>
      </c>
    </row>
    <row r="44" spans="1:7" ht="45" x14ac:dyDescent="0.25">
      <c r="A44" s="33" t="s">
        <v>33</v>
      </c>
      <c r="B44" s="16" t="s">
        <v>188</v>
      </c>
      <c r="C44" s="11" t="s">
        <v>141</v>
      </c>
      <c r="D44" s="22">
        <v>3</v>
      </c>
      <c r="E44" s="62">
        <v>5.13E-4</v>
      </c>
      <c r="F44" s="62">
        <v>5.13E-4</v>
      </c>
      <c r="G44" s="54">
        <f t="shared" si="0"/>
        <v>0</v>
      </c>
    </row>
    <row r="45" spans="1:7" ht="45" x14ac:dyDescent="0.25">
      <c r="A45" s="33" t="s">
        <v>33</v>
      </c>
      <c r="B45" s="28" t="s">
        <v>230</v>
      </c>
      <c r="C45" s="11" t="s">
        <v>231</v>
      </c>
      <c r="D45" s="22">
        <v>4</v>
      </c>
      <c r="E45" s="62">
        <v>1.0999999999999999E-2</v>
      </c>
      <c r="F45" s="62">
        <v>3.0890000000000002E-3</v>
      </c>
      <c r="G45" s="54">
        <f t="shared" si="0"/>
        <v>7.9109999999999996E-3</v>
      </c>
    </row>
    <row r="46" spans="1:7" x14ac:dyDescent="0.25">
      <c r="A46" s="33" t="s">
        <v>33</v>
      </c>
      <c r="B46" s="16" t="s">
        <v>39</v>
      </c>
      <c r="C46" s="11" t="s">
        <v>147</v>
      </c>
      <c r="D46" s="22">
        <v>6</v>
      </c>
      <c r="E46" s="71">
        <v>6.4999999999999997E-3</v>
      </c>
      <c r="F46" s="62">
        <v>1.0399999999999999E-4</v>
      </c>
      <c r="G46" s="54">
        <f t="shared" si="0"/>
        <v>6.3959999999999998E-3</v>
      </c>
    </row>
    <row r="47" spans="1:7" ht="30" x14ac:dyDescent="0.25">
      <c r="A47" s="33" t="s">
        <v>33</v>
      </c>
      <c r="B47" s="28" t="s">
        <v>234</v>
      </c>
      <c r="C47" s="42" t="s">
        <v>233</v>
      </c>
      <c r="D47" s="22">
        <v>6</v>
      </c>
      <c r="E47" s="62">
        <v>2.9999999999999997E-4</v>
      </c>
      <c r="F47" s="62">
        <v>2.9999999999999997E-4</v>
      </c>
      <c r="G47" s="54">
        <f t="shared" si="0"/>
        <v>0</v>
      </c>
    </row>
    <row r="48" spans="1:7" ht="30" x14ac:dyDescent="0.25">
      <c r="A48" s="33" t="s">
        <v>33</v>
      </c>
      <c r="B48" s="28" t="s">
        <v>235</v>
      </c>
      <c r="C48" s="11" t="s">
        <v>181</v>
      </c>
      <c r="D48" s="38">
        <v>6</v>
      </c>
      <c r="E48" s="62">
        <v>3.0000000000000001E-3</v>
      </c>
      <c r="F48" s="62">
        <v>8.8599999999999996E-4</v>
      </c>
      <c r="G48" s="54">
        <f t="shared" si="0"/>
        <v>2.114E-3</v>
      </c>
    </row>
    <row r="49" spans="1:7" x14ac:dyDescent="0.25">
      <c r="A49" s="33" t="s">
        <v>33</v>
      </c>
      <c r="B49" s="28" t="s">
        <v>38</v>
      </c>
      <c r="C49" s="28" t="s">
        <v>148</v>
      </c>
      <c r="D49" s="38">
        <v>7</v>
      </c>
      <c r="E49" s="68">
        <v>4.0000000000000002E-4</v>
      </c>
      <c r="F49" s="62">
        <v>3.1000000000000001E-5</v>
      </c>
      <c r="G49" s="54">
        <f t="shared" si="0"/>
        <v>3.6900000000000002E-4</v>
      </c>
    </row>
    <row r="50" spans="1:7" ht="30" x14ac:dyDescent="0.25">
      <c r="A50" s="33" t="s">
        <v>33</v>
      </c>
      <c r="B50" s="28" t="s">
        <v>229</v>
      </c>
      <c r="C50" s="11" t="s">
        <v>181</v>
      </c>
      <c r="D50" s="38">
        <v>6</v>
      </c>
      <c r="E50" s="70">
        <v>1.5E-3</v>
      </c>
      <c r="F50" s="62">
        <v>2.2100000000000001E-4</v>
      </c>
      <c r="G50" s="54">
        <f t="shared" si="0"/>
        <v>1.279E-3</v>
      </c>
    </row>
    <row r="51" spans="1:7" ht="30" x14ac:dyDescent="0.25">
      <c r="A51" s="33" t="s">
        <v>33</v>
      </c>
      <c r="B51" s="28" t="s">
        <v>232</v>
      </c>
      <c r="C51" s="28" t="s">
        <v>149</v>
      </c>
      <c r="D51" s="38">
        <v>7</v>
      </c>
      <c r="E51" s="62">
        <v>6.6000000000000005E-5</v>
      </c>
      <c r="F51" s="62">
        <v>2.04E-4</v>
      </c>
      <c r="G51" s="54">
        <f t="shared" si="0"/>
        <v>-1.3799999999999999E-4</v>
      </c>
    </row>
    <row r="52" spans="1:7" ht="30" x14ac:dyDescent="0.25">
      <c r="A52" s="33" t="s">
        <v>33</v>
      </c>
      <c r="B52" s="28" t="s">
        <v>189</v>
      </c>
      <c r="C52" s="28" t="s">
        <v>149</v>
      </c>
      <c r="D52" s="38">
        <v>7</v>
      </c>
      <c r="E52" s="62">
        <v>1.3300000000000001E-4</v>
      </c>
      <c r="F52" s="62">
        <v>0</v>
      </c>
      <c r="G52" s="54">
        <f t="shared" si="0"/>
        <v>1.3300000000000001E-4</v>
      </c>
    </row>
    <row r="53" spans="1:7" ht="30" x14ac:dyDescent="0.25">
      <c r="A53" s="33" t="s">
        <v>33</v>
      </c>
      <c r="B53" s="28" t="s">
        <v>40</v>
      </c>
      <c r="C53" s="28" t="s">
        <v>149</v>
      </c>
      <c r="D53" s="38">
        <v>7</v>
      </c>
      <c r="E53" s="62">
        <v>1.3300000000000001E-4</v>
      </c>
      <c r="F53" s="62">
        <v>0</v>
      </c>
      <c r="G53" s="54">
        <f t="shared" si="0"/>
        <v>1.3300000000000001E-4</v>
      </c>
    </row>
    <row r="54" spans="1:7" ht="30" x14ac:dyDescent="0.25">
      <c r="A54" s="33" t="s">
        <v>33</v>
      </c>
      <c r="B54" s="16" t="s">
        <v>41</v>
      </c>
      <c r="C54" s="11" t="s">
        <v>150</v>
      </c>
      <c r="D54" s="38">
        <v>7</v>
      </c>
      <c r="E54" s="68">
        <v>2.1999999999999999E-5</v>
      </c>
      <c r="F54" s="62">
        <v>2.1999999999999999E-5</v>
      </c>
      <c r="G54" s="54">
        <f t="shared" si="0"/>
        <v>0</v>
      </c>
    </row>
    <row r="55" spans="1:7" ht="30" x14ac:dyDescent="0.25">
      <c r="A55" s="48" t="s">
        <v>33</v>
      </c>
      <c r="B55" s="49" t="s">
        <v>190</v>
      </c>
      <c r="C55" s="49" t="s">
        <v>191</v>
      </c>
      <c r="D55" s="50">
        <v>7</v>
      </c>
      <c r="E55" s="72">
        <v>2.1999999999999999E-5</v>
      </c>
      <c r="F55" s="66">
        <v>0</v>
      </c>
      <c r="G55" s="55">
        <f t="shared" si="0"/>
        <v>2.1999999999999999E-5</v>
      </c>
    </row>
    <row r="56" spans="1:7" ht="30" x14ac:dyDescent="0.25">
      <c r="A56" s="48" t="s">
        <v>33</v>
      </c>
      <c r="B56" s="49" t="s">
        <v>192</v>
      </c>
      <c r="C56" s="49" t="s">
        <v>191</v>
      </c>
      <c r="D56" s="50">
        <v>7</v>
      </c>
      <c r="E56" s="72">
        <v>2.1999999999999999E-5</v>
      </c>
      <c r="F56" s="66">
        <v>0</v>
      </c>
      <c r="G56" s="55">
        <f t="shared" si="0"/>
        <v>2.1999999999999999E-5</v>
      </c>
    </row>
    <row r="57" spans="1:7" ht="30" x14ac:dyDescent="0.25">
      <c r="A57" s="48" t="s">
        <v>33</v>
      </c>
      <c r="B57" s="49" t="s">
        <v>42</v>
      </c>
      <c r="C57" s="49" t="s">
        <v>191</v>
      </c>
      <c r="D57" s="50">
        <v>7</v>
      </c>
      <c r="E57" s="72">
        <v>2.1999999999999999E-5</v>
      </c>
      <c r="F57" s="66">
        <v>0</v>
      </c>
      <c r="G57" s="55">
        <f t="shared" si="0"/>
        <v>2.1999999999999999E-5</v>
      </c>
    </row>
    <row r="58" spans="1:7" ht="30" x14ac:dyDescent="0.25">
      <c r="A58" s="48" t="s">
        <v>33</v>
      </c>
      <c r="B58" s="49" t="s">
        <v>193</v>
      </c>
      <c r="C58" s="49" t="s">
        <v>191</v>
      </c>
      <c r="D58" s="50">
        <v>7</v>
      </c>
      <c r="E58" s="72">
        <v>4.3999999999999999E-5</v>
      </c>
      <c r="F58" s="66">
        <v>0</v>
      </c>
      <c r="G58" s="55">
        <f t="shared" si="0"/>
        <v>4.3999999999999999E-5</v>
      </c>
    </row>
    <row r="59" spans="1:7" ht="44.25" customHeight="1" x14ac:dyDescent="0.25">
      <c r="A59" s="48" t="s">
        <v>33</v>
      </c>
      <c r="B59" s="49" t="s">
        <v>242</v>
      </c>
      <c r="C59" s="59" t="s">
        <v>243</v>
      </c>
      <c r="D59" s="50">
        <v>4</v>
      </c>
      <c r="E59" s="72">
        <v>2.0830000000000002E-3</v>
      </c>
      <c r="F59" s="66">
        <v>0</v>
      </c>
      <c r="G59" s="55">
        <f>E59-F59</f>
        <v>2.0830000000000002E-3</v>
      </c>
    </row>
    <row r="60" spans="1:7" x14ac:dyDescent="0.25">
      <c r="A60" s="33" t="s">
        <v>43</v>
      </c>
      <c r="B60" s="30" t="s">
        <v>45</v>
      </c>
      <c r="C60" s="34" t="s">
        <v>151</v>
      </c>
      <c r="D60" s="38">
        <v>4</v>
      </c>
      <c r="E60" s="72">
        <v>2.1999999999999999E-5</v>
      </c>
      <c r="F60" s="62">
        <v>0.19459099999999999</v>
      </c>
      <c r="G60" s="54">
        <f t="shared" si="0"/>
        <v>-0.19456899999999999</v>
      </c>
    </row>
    <row r="61" spans="1:7" x14ac:dyDescent="0.25">
      <c r="A61" s="33" t="s">
        <v>43</v>
      </c>
      <c r="B61" s="16" t="s">
        <v>44</v>
      </c>
      <c r="C61" s="34" t="s">
        <v>151</v>
      </c>
      <c r="D61" s="38">
        <v>4</v>
      </c>
      <c r="E61" s="72">
        <v>4.0000000000000003E-5</v>
      </c>
      <c r="F61" s="62">
        <v>0.35784500000000002</v>
      </c>
      <c r="G61" s="54">
        <f t="shared" si="0"/>
        <v>-0.35780500000000004</v>
      </c>
    </row>
    <row r="62" spans="1:7" ht="30" x14ac:dyDescent="0.25">
      <c r="A62" s="33" t="s">
        <v>43</v>
      </c>
      <c r="B62" s="16" t="s">
        <v>194</v>
      </c>
      <c r="C62" s="11" t="s">
        <v>141</v>
      </c>
      <c r="D62" s="23">
        <v>3</v>
      </c>
      <c r="E62" s="62">
        <v>0.11523</v>
      </c>
      <c r="F62" s="62">
        <v>0.11523</v>
      </c>
      <c r="G62" s="54">
        <f t="shared" si="0"/>
        <v>0</v>
      </c>
    </row>
    <row r="63" spans="1:7" ht="45" x14ac:dyDescent="0.25">
      <c r="A63" s="33" t="s">
        <v>43</v>
      </c>
      <c r="B63" s="16" t="s">
        <v>195</v>
      </c>
      <c r="C63" s="11" t="s">
        <v>141</v>
      </c>
      <c r="D63" s="23">
        <v>3</v>
      </c>
      <c r="E63" s="62">
        <v>3.3E-3</v>
      </c>
      <c r="F63" s="62">
        <v>3.3E-3</v>
      </c>
      <c r="G63" s="54">
        <f>E63-F63</f>
        <v>0</v>
      </c>
    </row>
    <row r="64" spans="1:7" ht="45" x14ac:dyDescent="0.25">
      <c r="A64" s="33" t="s">
        <v>43</v>
      </c>
      <c r="B64" s="16" t="s">
        <v>196</v>
      </c>
      <c r="C64" s="11" t="s">
        <v>141</v>
      </c>
      <c r="D64" s="23">
        <v>3</v>
      </c>
      <c r="E64" s="62">
        <v>2.22E-4</v>
      </c>
      <c r="F64" s="62">
        <v>2.22E-4</v>
      </c>
      <c r="G64" s="54">
        <f t="shared" si="0"/>
        <v>0</v>
      </c>
    </row>
    <row r="65" spans="1:7" ht="30" x14ac:dyDescent="0.25">
      <c r="A65" s="33" t="s">
        <v>43</v>
      </c>
      <c r="B65" s="28" t="s">
        <v>46</v>
      </c>
      <c r="C65" s="28" t="s">
        <v>152</v>
      </c>
      <c r="D65" s="38">
        <v>6</v>
      </c>
      <c r="E65" s="68">
        <v>1E-3</v>
      </c>
      <c r="F65" s="62">
        <v>6.3E-5</v>
      </c>
      <c r="G65" s="54">
        <f t="shared" si="0"/>
        <v>9.3700000000000001E-4</v>
      </c>
    </row>
    <row r="66" spans="1:7" ht="30" x14ac:dyDescent="0.25">
      <c r="A66" s="33" t="s">
        <v>43</v>
      </c>
      <c r="B66" s="28" t="s">
        <v>197</v>
      </c>
      <c r="C66" s="45" t="s">
        <v>198</v>
      </c>
      <c r="D66" s="38">
        <v>4</v>
      </c>
      <c r="E66" s="65">
        <v>0.16</v>
      </c>
      <c r="F66" s="62">
        <v>3.7885000000000002E-2</v>
      </c>
      <c r="G66" s="54">
        <f t="shared" si="0"/>
        <v>0.122115</v>
      </c>
    </row>
    <row r="67" spans="1:7" ht="15" customHeight="1" x14ac:dyDescent="0.25">
      <c r="A67" s="34" t="s">
        <v>47</v>
      </c>
      <c r="B67" s="60" t="s">
        <v>50</v>
      </c>
      <c r="C67" s="11" t="s">
        <v>153</v>
      </c>
      <c r="D67" s="61">
        <v>5</v>
      </c>
      <c r="E67" s="62">
        <v>0.01</v>
      </c>
      <c r="F67" s="62">
        <v>6.3070000000000001E-3</v>
      </c>
      <c r="G67" s="54">
        <f t="shared" si="0"/>
        <v>3.6930000000000001E-3</v>
      </c>
    </row>
    <row r="68" spans="1:7" x14ac:dyDescent="0.25">
      <c r="A68" s="34" t="s">
        <v>47</v>
      </c>
      <c r="B68" s="60" t="s">
        <v>51</v>
      </c>
      <c r="C68" s="11" t="s">
        <v>153</v>
      </c>
      <c r="D68" s="61">
        <v>5</v>
      </c>
      <c r="E68" s="62">
        <v>5.0000000000000001E-3</v>
      </c>
      <c r="F68" s="62">
        <v>6.1850000000000004E-3</v>
      </c>
      <c r="G68" s="54">
        <f t="shared" si="0"/>
        <v>-1.1850000000000003E-3</v>
      </c>
    </row>
    <row r="69" spans="1:7" x14ac:dyDescent="0.25">
      <c r="A69" s="34" t="s">
        <v>47</v>
      </c>
      <c r="B69" s="60" t="s">
        <v>49</v>
      </c>
      <c r="C69" s="11" t="s">
        <v>153</v>
      </c>
      <c r="D69" s="61">
        <v>5</v>
      </c>
      <c r="E69" s="62">
        <v>0.01</v>
      </c>
      <c r="F69" s="62">
        <v>1.01E-2</v>
      </c>
      <c r="G69" s="54">
        <f t="shared" si="0"/>
        <v>-9.9999999999999395E-5</v>
      </c>
    </row>
    <row r="70" spans="1:7" x14ac:dyDescent="0.25">
      <c r="A70" s="34" t="s">
        <v>47</v>
      </c>
      <c r="B70" s="60" t="s">
        <v>48</v>
      </c>
      <c r="C70" s="11" t="s">
        <v>153</v>
      </c>
      <c r="D70" s="61">
        <v>4</v>
      </c>
      <c r="E70" s="62">
        <v>0.28999999999999998</v>
      </c>
      <c r="F70" s="62">
        <v>0.18141699999999999</v>
      </c>
      <c r="G70" s="54">
        <f t="shared" si="0"/>
        <v>0.10858299999999999</v>
      </c>
    </row>
    <row r="71" spans="1:7" ht="45" x14ac:dyDescent="0.25">
      <c r="A71" s="34" t="s">
        <v>47</v>
      </c>
      <c r="B71" s="16" t="s">
        <v>199</v>
      </c>
      <c r="C71" s="27" t="s">
        <v>141</v>
      </c>
      <c r="D71" s="23">
        <v>3</v>
      </c>
      <c r="E71" s="62">
        <v>6.5600000000000001E-4</v>
      </c>
      <c r="F71" s="62">
        <v>6.5600000000000001E-4</v>
      </c>
      <c r="G71" s="54">
        <f t="shared" si="0"/>
        <v>0</v>
      </c>
    </row>
    <row r="72" spans="1:7" ht="45" x14ac:dyDescent="0.25">
      <c r="A72" s="34" t="s">
        <v>47</v>
      </c>
      <c r="B72" s="16" t="s">
        <v>200</v>
      </c>
      <c r="C72" s="27" t="s">
        <v>141</v>
      </c>
      <c r="D72" s="23">
        <v>3</v>
      </c>
      <c r="E72" s="62">
        <v>8.4999999999999995E-4</v>
      </c>
      <c r="F72" s="62">
        <v>8.4999999999999995E-4</v>
      </c>
      <c r="G72" s="54">
        <f t="shared" si="0"/>
        <v>0</v>
      </c>
    </row>
    <row r="73" spans="1:7" ht="30" x14ac:dyDescent="0.25">
      <c r="A73" s="34" t="s">
        <v>47</v>
      </c>
      <c r="B73" s="16" t="s">
        <v>201</v>
      </c>
      <c r="C73" s="27" t="s">
        <v>141</v>
      </c>
      <c r="D73" s="23">
        <v>3</v>
      </c>
      <c r="E73" s="62">
        <v>4.1349999999999998E-3</v>
      </c>
      <c r="F73" s="62">
        <v>4.1349999999999998E-3</v>
      </c>
      <c r="G73" s="54">
        <f t="shared" si="0"/>
        <v>0</v>
      </c>
    </row>
    <row r="74" spans="1:7" x14ac:dyDescent="0.25">
      <c r="A74" s="34" t="s">
        <v>47</v>
      </c>
      <c r="B74" s="19" t="s">
        <v>52</v>
      </c>
      <c r="C74" s="11" t="s">
        <v>52</v>
      </c>
      <c r="D74" s="23">
        <v>8</v>
      </c>
      <c r="E74" s="62">
        <v>0</v>
      </c>
      <c r="F74" s="62">
        <f>11.844/1000</f>
        <v>1.1843999999999999E-2</v>
      </c>
      <c r="G74" s="54">
        <f t="shared" si="0"/>
        <v>-1.1843999999999999E-2</v>
      </c>
    </row>
    <row r="75" spans="1:7" ht="28.15" customHeight="1" x14ac:dyDescent="0.25">
      <c r="A75" s="11" t="s">
        <v>53</v>
      </c>
      <c r="B75" s="16" t="s">
        <v>54</v>
      </c>
      <c r="C75" s="11" t="s">
        <v>154</v>
      </c>
      <c r="D75" s="38">
        <v>4</v>
      </c>
      <c r="E75" s="62">
        <v>0.46421400000000002</v>
      </c>
      <c r="F75" s="62">
        <v>0.234101</v>
      </c>
      <c r="G75" s="54">
        <f t="shared" si="0"/>
        <v>0.23011300000000001</v>
      </c>
    </row>
    <row r="76" spans="1:7" ht="33.75" customHeight="1" x14ac:dyDescent="0.25">
      <c r="A76" s="11" t="s">
        <v>53</v>
      </c>
      <c r="B76" s="16" t="s">
        <v>55</v>
      </c>
      <c r="C76" s="11" t="s">
        <v>154</v>
      </c>
      <c r="D76" s="38">
        <v>4</v>
      </c>
      <c r="E76" s="62">
        <v>0.26427600000000001</v>
      </c>
      <c r="F76" s="62">
        <v>0.16075999999999999</v>
      </c>
      <c r="G76" s="54">
        <f t="shared" si="0"/>
        <v>0.10351600000000002</v>
      </c>
    </row>
    <row r="77" spans="1:7" ht="30" x14ac:dyDescent="0.25">
      <c r="A77" s="11" t="s">
        <v>53</v>
      </c>
      <c r="B77" s="16" t="s">
        <v>202</v>
      </c>
      <c r="C77" s="11" t="s">
        <v>141</v>
      </c>
      <c r="D77" s="23">
        <v>3</v>
      </c>
      <c r="E77" s="62">
        <v>1.6570000000000001E-3</v>
      </c>
      <c r="F77" s="62">
        <v>1.6570000000000001E-3</v>
      </c>
      <c r="G77" s="54">
        <f t="shared" si="0"/>
        <v>0</v>
      </c>
    </row>
    <row r="78" spans="1:7" ht="45" x14ac:dyDescent="0.25">
      <c r="A78" s="11" t="s">
        <v>53</v>
      </c>
      <c r="B78" s="16" t="s">
        <v>203</v>
      </c>
      <c r="C78" s="11" t="s">
        <v>141</v>
      </c>
      <c r="D78" s="23">
        <v>3</v>
      </c>
      <c r="E78" s="62">
        <v>1E-4</v>
      </c>
      <c r="F78" s="62">
        <v>1E-4</v>
      </c>
      <c r="G78" s="54">
        <f t="shared" si="0"/>
        <v>0</v>
      </c>
    </row>
    <row r="79" spans="1:7" ht="30" x14ac:dyDescent="0.25">
      <c r="A79" s="11" t="s">
        <v>56</v>
      </c>
      <c r="B79" s="16" t="s">
        <v>57</v>
      </c>
      <c r="C79" s="11" t="s">
        <v>154</v>
      </c>
      <c r="D79" s="38">
        <v>5</v>
      </c>
      <c r="E79" s="71">
        <v>6.5000000000000002E-2</v>
      </c>
      <c r="F79" s="62">
        <v>3.9799000000000001E-2</v>
      </c>
      <c r="G79" s="54">
        <f t="shared" si="0"/>
        <v>2.5201000000000001E-2</v>
      </c>
    </row>
    <row r="80" spans="1:7" ht="30" x14ac:dyDescent="0.25">
      <c r="A80" s="11" t="s">
        <v>56</v>
      </c>
      <c r="B80" s="10" t="s">
        <v>58</v>
      </c>
      <c r="C80" s="27" t="s">
        <v>141</v>
      </c>
      <c r="D80" s="23">
        <v>3</v>
      </c>
      <c r="E80" s="62">
        <v>3.0100000000000001E-3</v>
      </c>
      <c r="F80" s="62">
        <v>3.0100000000000001E-3</v>
      </c>
      <c r="G80" s="54">
        <f t="shared" si="0"/>
        <v>0</v>
      </c>
    </row>
    <row r="81" spans="1:7" ht="45" x14ac:dyDescent="0.25">
      <c r="A81" s="11" t="s">
        <v>56</v>
      </c>
      <c r="B81" s="28" t="s">
        <v>178</v>
      </c>
      <c r="C81" s="27" t="s">
        <v>141</v>
      </c>
      <c r="D81" s="23">
        <v>3</v>
      </c>
      <c r="E81" s="62">
        <v>2.2369999999999998E-3</v>
      </c>
      <c r="F81" s="62">
        <v>2.2369999999999998E-3</v>
      </c>
      <c r="G81" s="54">
        <f t="shared" si="0"/>
        <v>0</v>
      </c>
    </row>
    <row r="82" spans="1:7" ht="26.25" customHeight="1" x14ac:dyDescent="0.25">
      <c r="A82" s="11" t="s">
        <v>56</v>
      </c>
      <c r="B82" s="16" t="s">
        <v>52</v>
      </c>
      <c r="C82" s="11" t="s">
        <v>52</v>
      </c>
      <c r="D82" s="23">
        <v>8</v>
      </c>
      <c r="E82" s="71">
        <v>0</v>
      </c>
      <c r="F82" s="62">
        <f>10/1000</f>
        <v>0.01</v>
      </c>
      <c r="G82" s="54">
        <f t="shared" si="0"/>
        <v>-0.01</v>
      </c>
    </row>
    <row r="83" spans="1:7" ht="45" x14ac:dyDescent="0.25">
      <c r="A83" s="18" t="s">
        <v>59</v>
      </c>
      <c r="B83" s="10" t="s">
        <v>60</v>
      </c>
      <c r="C83" s="11" t="s">
        <v>141</v>
      </c>
      <c r="D83" s="23">
        <v>3</v>
      </c>
      <c r="E83" s="62">
        <v>8.4999999999999995E-4</v>
      </c>
      <c r="F83" s="62">
        <v>8.4999999999999995E-4</v>
      </c>
      <c r="G83" s="54">
        <f t="shared" si="0"/>
        <v>0</v>
      </c>
    </row>
    <row r="84" spans="1:7" ht="30" x14ac:dyDescent="0.25">
      <c r="A84" s="11" t="s">
        <v>61</v>
      </c>
      <c r="B84" s="19" t="s">
        <v>62</v>
      </c>
      <c r="C84" s="11" t="s">
        <v>155</v>
      </c>
      <c r="D84" s="23">
        <v>4</v>
      </c>
      <c r="E84" s="68">
        <v>0</v>
      </c>
      <c r="F84" s="62">
        <v>5.1277999999999997E-2</v>
      </c>
      <c r="G84" s="54">
        <f>E84-F84</f>
        <v>-5.1277999999999997E-2</v>
      </c>
    </row>
    <row r="85" spans="1:7" x14ac:dyDescent="0.25">
      <c r="A85" s="11" t="s">
        <v>61</v>
      </c>
      <c r="B85" s="19" t="s">
        <v>52</v>
      </c>
      <c r="C85" s="11" t="s">
        <v>52</v>
      </c>
      <c r="D85" s="23">
        <v>8</v>
      </c>
      <c r="E85" s="65">
        <v>0</v>
      </c>
      <c r="F85" s="62">
        <f>12.455/1000</f>
        <v>1.2455000000000001E-2</v>
      </c>
      <c r="G85" s="54">
        <f t="shared" si="0"/>
        <v>-1.2455000000000001E-2</v>
      </c>
    </row>
    <row r="86" spans="1:7" ht="30" x14ac:dyDescent="0.25">
      <c r="A86" s="11" t="s">
        <v>63</v>
      </c>
      <c r="B86" s="19" t="s">
        <v>62</v>
      </c>
      <c r="C86" s="11" t="s">
        <v>155</v>
      </c>
      <c r="D86" s="23">
        <v>5</v>
      </c>
      <c r="E86" s="65">
        <v>0</v>
      </c>
      <c r="F86" s="62">
        <f>80.429/1000</f>
        <v>8.0429E-2</v>
      </c>
      <c r="G86" s="54">
        <f t="shared" si="0"/>
        <v>-8.0429E-2</v>
      </c>
    </row>
    <row r="87" spans="1:7" x14ac:dyDescent="0.25">
      <c r="A87" s="11" t="s">
        <v>63</v>
      </c>
      <c r="B87" s="19" t="s">
        <v>52</v>
      </c>
      <c r="C87" s="11" t="s">
        <v>52</v>
      </c>
      <c r="D87" s="23">
        <v>8</v>
      </c>
      <c r="E87" s="65">
        <v>0</v>
      </c>
      <c r="F87" s="62">
        <f>16.339/1000</f>
        <v>1.6338999999999999E-2</v>
      </c>
      <c r="G87" s="54">
        <f t="shared" si="0"/>
        <v>-1.6338999999999999E-2</v>
      </c>
    </row>
    <row r="88" spans="1:7" ht="30" x14ac:dyDescent="0.25">
      <c r="A88" s="11" t="s">
        <v>64</v>
      </c>
      <c r="B88" s="19" t="s">
        <v>62</v>
      </c>
      <c r="C88" s="11" t="s">
        <v>155</v>
      </c>
      <c r="D88" s="23">
        <v>5</v>
      </c>
      <c r="E88" s="65">
        <v>0</v>
      </c>
      <c r="F88" s="62">
        <v>0</v>
      </c>
      <c r="G88" s="54">
        <f t="shared" ref="G88:G99" si="1">E88-F88</f>
        <v>0</v>
      </c>
    </row>
    <row r="89" spans="1:7" x14ac:dyDescent="0.25">
      <c r="A89" s="11" t="s">
        <v>64</v>
      </c>
      <c r="B89" s="29" t="s">
        <v>52</v>
      </c>
      <c r="C89" s="27" t="s">
        <v>52</v>
      </c>
      <c r="D89" s="26">
        <v>8</v>
      </c>
      <c r="E89" s="70">
        <v>0</v>
      </c>
      <c r="F89" s="62">
        <f>7.493/1000</f>
        <v>7.4930000000000005E-3</v>
      </c>
      <c r="G89" s="54">
        <f t="shared" si="1"/>
        <v>-7.4930000000000005E-3</v>
      </c>
    </row>
    <row r="90" spans="1:7" ht="15" customHeight="1" x14ac:dyDescent="0.25">
      <c r="A90" s="33" t="s">
        <v>65</v>
      </c>
      <c r="B90" s="28" t="s">
        <v>66</v>
      </c>
      <c r="C90" s="12" t="s">
        <v>156</v>
      </c>
      <c r="D90" s="38">
        <v>4</v>
      </c>
      <c r="E90" s="62">
        <v>0.83567199999999997</v>
      </c>
      <c r="F90" s="62">
        <v>1.1389199999999999</v>
      </c>
      <c r="G90" s="54">
        <f t="shared" si="1"/>
        <v>-0.30324799999999996</v>
      </c>
    </row>
    <row r="91" spans="1:7" ht="30" x14ac:dyDescent="0.25">
      <c r="A91" s="33" t="s">
        <v>65</v>
      </c>
      <c r="B91" s="28" t="s">
        <v>70</v>
      </c>
      <c r="C91" s="12" t="s">
        <v>156</v>
      </c>
      <c r="D91" s="38">
        <v>4</v>
      </c>
      <c r="E91" s="62">
        <v>9.8804000000000003E-2</v>
      </c>
      <c r="F91" s="62">
        <v>4.8804E-2</v>
      </c>
      <c r="G91" s="54">
        <f t="shared" si="1"/>
        <v>0.05</v>
      </c>
    </row>
    <row r="92" spans="1:7" ht="30" x14ac:dyDescent="0.25">
      <c r="A92" s="33" t="s">
        <v>65</v>
      </c>
      <c r="B92" s="28" t="s">
        <v>67</v>
      </c>
      <c r="C92" s="32" t="s">
        <v>156</v>
      </c>
      <c r="D92" s="38">
        <v>4</v>
      </c>
      <c r="E92" s="62">
        <v>0.33656700000000001</v>
      </c>
      <c r="F92" s="62">
        <v>0.13656699999999999</v>
      </c>
      <c r="G92" s="54">
        <f t="shared" si="1"/>
        <v>0.2</v>
      </c>
    </row>
    <row r="93" spans="1:7" ht="30" x14ac:dyDescent="0.25">
      <c r="A93" s="33" t="s">
        <v>65</v>
      </c>
      <c r="B93" s="28" t="s">
        <v>72</v>
      </c>
      <c r="C93" s="32" t="s">
        <v>156</v>
      </c>
      <c r="D93" s="38">
        <v>3</v>
      </c>
      <c r="E93" s="62">
        <v>0.117758</v>
      </c>
      <c r="F93" s="62">
        <v>8.3935999999999997E-2</v>
      </c>
      <c r="G93" s="54">
        <f t="shared" si="1"/>
        <v>3.3822000000000005E-2</v>
      </c>
    </row>
    <row r="94" spans="1:7" ht="30" x14ac:dyDescent="0.25">
      <c r="A94" s="33" t="s">
        <v>65</v>
      </c>
      <c r="B94" s="28" t="s">
        <v>68</v>
      </c>
      <c r="C94" s="32" t="s">
        <v>156</v>
      </c>
      <c r="D94" s="38">
        <v>4</v>
      </c>
      <c r="E94" s="62">
        <v>0.225386</v>
      </c>
      <c r="F94" s="62">
        <v>0.125386</v>
      </c>
      <c r="G94" s="54">
        <f>E94-F94</f>
        <v>0.1</v>
      </c>
    </row>
    <row r="95" spans="1:7" ht="30" x14ac:dyDescent="0.25">
      <c r="A95" s="33" t="s">
        <v>65</v>
      </c>
      <c r="B95" s="28" t="s">
        <v>69</v>
      </c>
      <c r="C95" s="32" t="s">
        <v>156</v>
      </c>
      <c r="D95" s="38">
        <v>4</v>
      </c>
      <c r="E95" s="62">
        <v>0.207208</v>
      </c>
      <c r="F95" s="62">
        <v>0.107208</v>
      </c>
      <c r="G95" s="54">
        <f t="shared" si="1"/>
        <v>0.1</v>
      </c>
    </row>
    <row r="96" spans="1:7" ht="30" x14ac:dyDescent="0.25">
      <c r="A96" s="33" t="s">
        <v>65</v>
      </c>
      <c r="B96" s="28" t="s">
        <v>240</v>
      </c>
      <c r="C96" s="32" t="s">
        <v>156</v>
      </c>
      <c r="D96" s="38">
        <v>4</v>
      </c>
      <c r="E96" s="62">
        <v>8.8835999999999998E-2</v>
      </c>
      <c r="F96" s="62">
        <v>0.19473799999999999</v>
      </c>
      <c r="G96" s="54">
        <f t="shared" si="1"/>
        <v>-0.105902</v>
      </c>
    </row>
    <row r="97" spans="1:7" ht="30" x14ac:dyDescent="0.25">
      <c r="A97" s="33" t="s">
        <v>65</v>
      </c>
      <c r="B97" s="28" t="s">
        <v>71</v>
      </c>
      <c r="C97" s="32" t="s">
        <v>156</v>
      </c>
      <c r="D97" s="38">
        <v>4</v>
      </c>
      <c r="E97" s="62">
        <v>0.156915</v>
      </c>
      <c r="F97" s="62">
        <v>0.103362</v>
      </c>
      <c r="G97" s="54">
        <f t="shared" si="1"/>
        <v>5.3553000000000003E-2</v>
      </c>
    </row>
    <row r="98" spans="1:7" x14ac:dyDescent="0.25">
      <c r="A98" s="33" t="s">
        <v>65</v>
      </c>
      <c r="B98" s="19" t="s">
        <v>73</v>
      </c>
      <c r="C98" s="11" t="s">
        <v>73</v>
      </c>
      <c r="D98" s="38">
        <v>8</v>
      </c>
      <c r="E98" s="71">
        <v>0.10150000000000001</v>
      </c>
      <c r="F98" s="62">
        <v>9.0505000000000002E-2</v>
      </c>
      <c r="G98" s="54">
        <f t="shared" si="1"/>
        <v>1.0995000000000005E-2</v>
      </c>
    </row>
    <row r="99" spans="1:7" x14ac:dyDescent="0.25">
      <c r="A99" s="33" t="s">
        <v>65</v>
      </c>
      <c r="B99" s="28" t="s">
        <v>79</v>
      </c>
      <c r="C99" s="11" t="s">
        <v>147</v>
      </c>
      <c r="D99" s="38">
        <v>6</v>
      </c>
      <c r="E99" s="62">
        <v>1.5E-3</v>
      </c>
      <c r="F99" s="62">
        <v>1.89E-3</v>
      </c>
      <c r="G99" s="54">
        <f t="shared" si="1"/>
        <v>-3.8999999999999994E-4</v>
      </c>
    </row>
    <row r="100" spans="1:7" ht="30" x14ac:dyDescent="0.25">
      <c r="A100" s="33" t="s">
        <v>65</v>
      </c>
      <c r="B100" s="28" t="s">
        <v>81</v>
      </c>
      <c r="C100" s="11" t="s">
        <v>147</v>
      </c>
      <c r="D100" s="38">
        <v>6</v>
      </c>
      <c r="E100" s="62">
        <v>2E-3</v>
      </c>
      <c r="F100" s="62">
        <v>5.4099999999999999E-3</v>
      </c>
      <c r="G100" s="54">
        <f>E100-F100</f>
        <v>-3.4099999999999998E-3</v>
      </c>
    </row>
    <row r="101" spans="1:7" x14ac:dyDescent="0.25">
      <c r="A101" s="33" t="s">
        <v>65</v>
      </c>
      <c r="B101" s="28" t="s">
        <v>74</v>
      </c>
      <c r="C101" s="11" t="s">
        <v>147</v>
      </c>
      <c r="D101" s="38">
        <v>6</v>
      </c>
      <c r="E101" s="62">
        <v>2.5000000000000001E-2</v>
      </c>
      <c r="F101" s="62">
        <v>1.0694E-2</v>
      </c>
      <c r="G101" s="54">
        <f t="shared" ref="G101:G113" si="2">E101-F101</f>
        <v>1.4306000000000001E-2</v>
      </c>
    </row>
    <row r="102" spans="1:7" x14ac:dyDescent="0.25">
      <c r="A102" s="33" t="s">
        <v>65</v>
      </c>
      <c r="B102" s="28" t="s">
        <v>75</v>
      </c>
      <c r="C102" s="11" t="s">
        <v>147</v>
      </c>
      <c r="D102" s="38">
        <v>6</v>
      </c>
      <c r="E102" s="62">
        <v>2.5000000000000001E-3</v>
      </c>
      <c r="F102" s="62">
        <v>1.106E-3</v>
      </c>
      <c r="G102" s="54">
        <f t="shared" si="2"/>
        <v>1.3940000000000001E-3</v>
      </c>
    </row>
    <row r="103" spans="1:7" x14ac:dyDescent="0.25">
      <c r="A103" s="33" t="s">
        <v>65</v>
      </c>
      <c r="B103" s="28" t="s">
        <v>77</v>
      </c>
      <c r="C103" s="11" t="s">
        <v>147</v>
      </c>
      <c r="D103" s="38">
        <v>5</v>
      </c>
      <c r="E103" s="62">
        <v>1.5E-3</v>
      </c>
      <c r="F103" s="62">
        <v>5.2499999999999997E-4</v>
      </c>
      <c r="G103" s="54">
        <f t="shared" si="2"/>
        <v>9.7500000000000006E-4</v>
      </c>
    </row>
    <row r="104" spans="1:7" x14ac:dyDescent="0.25">
      <c r="A104" s="33" t="s">
        <v>65</v>
      </c>
      <c r="B104" s="28" t="s">
        <v>83</v>
      </c>
      <c r="C104" s="11" t="s">
        <v>147</v>
      </c>
      <c r="D104" s="38">
        <v>6</v>
      </c>
      <c r="E104" s="62">
        <v>1.5E-3</v>
      </c>
      <c r="F104" s="62">
        <v>9.4099999999999997E-5</v>
      </c>
      <c r="G104" s="54">
        <f t="shared" si="2"/>
        <v>1.4059000000000001E-3</v>
      </c>
    </row>
    <row r="105" spans="1:7" x14ac:dyDescent="0.25">
      <c r="A105" s="33" t="s">
        <v>65</v>
      </c>
      <c r="B105" s="28" t="s">
        <v>78</v>
      </c>
      <c r="C105" s="11" t="s">
        <v>147</v>
      </c>
      <c r="D105" s="38">
        <v>6</v>
      </c>
      <c r="E105" s="62">
        <v>1.8E-3</v>
      </c>
      <c r="F105" s="62">
        <v>7.4799999999999997E-4</v>
      </c>
      <c r="G105" s="54">
        <f t="shared" si="2"/>
        <v>1.052E-3</v>
      </c>
    </row>
    <row r="106" spans="1:7" x14ac:dyDescent="0.25">
      <c r="A106" s="33" t="s">
        <v>65</v>
      </c>
      <c r="B106" s="28" t="s">
        <v>82</v>
      </c>
      <c r="C106" s="11" t="s">
        <v>147</v>
      </c>
      <c r="D106" s="38">
        <v>6</v>
      </c>
      <c r="E106" s="62">
        <v>1.5E-3</v>
      </c>
      <c r="F106" s="62">
        <v>5.5500000000000005E-4</v>
      </c>
      <c r="G106" s="54">
        <f t="shared" si="2"/>
        <v>9.4499999999999998E-4</v>
      </c>
    </row>
    <row r="107" spans="1:7" x14ac:dyDescent="0.25">
      <c r="A107" s="33" t="s">
        <v>65</v>
      </c>
      <c r="B107" s="28" t="s">
        <v>76</v>
      </c>
      <c r="C107" s="11" t="s">
        <v>147</v>
      </c>
      <c r="D107" s="38">
        <v>6</v>
      </c>
      <c r="E107" s="62">
        <v>3.0000000000000001E-3</v>
      </c>
      <c r="F107" s="62">
        <v>1.2359999999999999E-3</v>
      </c>
      <c r="G107" s="54">
        <f t="shared" si="2"/>
        <v>1.7640000000000002E-3</v>
      </c>
    </row>
    <row r="108" spans="1:7" x14ac:dyDescent="0.25">
      <c r="A108" s="33" t="s">
        <v>65</v>
      </c>
      <c r="B108" s="28" t="s">
        <v>80</v>
      </c>
      <c r="C108" s="11" t="s">
        <v>147</v>
      </c>
      <c r="D108" s="38">
        <v>6</v>
      </c>
      <c r="E108" s="62">
        <v>2E-3</v>
      </c>
      <c r="F108" s="62">
        <v>2.3400000000000001E-3</v>
      </c>
      <c r="G108" s="54">
        <f t="shared" si="2"/>
        <v>-3.4000000000000002E-4</v>
      </c>
    </row>
    <row r="109" spans="1:7" ht="30" x14ac:dyDescent="0.25">
      <c r="A109" s="33" t="s">
        <v>65</v>
      </c>
      <c r="B109" s="19" t="s">
        <v>84</v>
      </c>
      <c r="C109" s="11" t="s">
        <v>157</v>
      </c>
      <c r="D109" s="38">
        <v>5</v>
      </c>
      <c r="E109" s="71">
        <v>1.7999999999999999E-2</v>
      </c>
      <c r="F109" s="62">
        <v>1.6160999999999998E-2</v>
      </c>
      <c r="G109" s="54">
        <f t="shared" si="2"/>
        <v>1.8390000000000004E-3</v>
      </c>
    </row>
    <row r="110" spans="1:7" ht="30" x14ac:dyDescent="0.25">
      <c r="A110" s="33" t="s">
        <v>65</v>
      </c>
      <c r="B110" s="19" t="s">
        <v>204</v>
      </c>
      <c r="C110" s="11" t="s">
        <v>141</v>
      </c>
      <c r="D110" s="22">
        <v>3</v>
      </c>
      <c r="E110" s="62">
        <v>9.4629999999999992E-3</v>
      </c>
      <c r="F110" s="62">
        <v>9.4629999999999992E-3</v>
      </c>
      <c r="G110" s="54">
        <f t="shared" si="2"/>
        <v>0</v>
      </c>
    </row>
    <row r="111" spans="1:7" ht="45" x14ac:dyDescent="0.25">
      <c r="A111" s="33" t="s">
        <v>65</v>
      </c>
      <c r="B111" s="19" t="s">
        <v>205</v>
      </c>
      <c r="C111" s="11" t="s">
        <v>141</v>
      </c>
      <c r="D111" s="22">
        <v>3</v>
      </c>
      <c r="E111" s="62">
        <v>4.5500000000000002E-3</v>
      </c>
      <c r="F111" s="62">
        <v>4.5500000000000002E-3</v>
      </c>
      <c r="G111" s="54">
        <f t="shared" si="2"/>
        <v>0</v>
      </c>
    </row>
    <row r="112" spans="1:7" ht="45" x14ac:dyDescent="0.25">
      <c r="A112" s="33" t="s">
        <v>65</v>
      </c>
      <c r="B112" s="19" t="s">
        <v>206</v>
      </c>
      <c r="C112" s="11" t="s">
        <v>141</v>
      </c>
      <c r="D112" s="22">
        <v>3</v>
      </c>
      <c r="E112" s="62">
        <v>1.6770000000000001E-3</v>
      </c>
      <c r="F112" s="62">
        <v>1.6770000000000001E-3</v>
      </c>
      <c r="G112" s="54">
        <f t="shared" si="2"/>
        <v>0</v>
      </c>
    </row>
    <row r="113" spans="1:7" ht="30" x14ac:dyDescent="0.25">
      <c r="A113" s="33" t="s">
        <v>65</v>
      </c>
      <c r="B113" s="28" t="s">
        <v>88</v>
      </c>
      <c r="C113" s="11" t="s">
        <v>181</v>
      </c>
      <c r="D113" s="38">
        <v>7</v>
      </c>
      <c r="E113" s="68">
        <v>2.9999999999999997E-4</v>
      </c>
      <c r="F113" s="62">
        <v>5.2599999999999999E-4</v>
      </c>
      <c r="G113" s="54">
        <f t="shared" si="2"/>
        <v>-2.2600000000000002E-4</v>
      </c>
    </row>
    <row r="114" spans="1:7" ht="30" x14ac:dyDescent="0.25">
      <c r="A114" s="33" t="s">
        <v>65</v>
      </c>
      <c r="B114" s="28" t="s">
        <v>85</v>
      </c>
      <c r="C114" s="11" t="s">
        <v>181</v>
      </c>
      <c r="D114" s="38">
        <v>6</v>
      </c>
      <c r="E114" s="65">
        <v>6.9999999999999999E-4</v>
      </c>
      <c r="F114" s="62">
        <v>1.4250000000000001E-3</v>
      </c>
      <c r="G114" s="54">
        <f>E114-F114</f>
        <v>-7.2500000000000006E-4</v>
      </c>
    </row>
    <row r="115" spans="1:7" ht="30" x14ac:dyDescent="0.25">
      <c r="A115" s="33" t="s">
        <v>65</v>
      </c>
      <c r="B115" s="28" t="s">
        <v>87</v>
      </c>
      <c r="C115" s="11" t="s">
        <v>181</v>
      </c>
      <c r="D115" s="38">
        <v>7</v>
      </c>
      <c r="E115" s="68">
        <v>2.9999999999999997E-4</v>
      </c>
      <c r="F115" s="62">
        <v>2.9999999999999997E-4</v>
      </c>
      <c r="G115" s="54">
        <f t="shared" ref="G115:G180" si="3">E115-F115</f>
        <v>0</v>
      </c>
    </row>
    <row r="116" spans="1:7" ht="41.25" customHeight="1" x14ac:dyDescent="0.25">
      <c r="A116" s="33" t="s">
        <v>65</v>
      </c>
      <c r="B116" s="28" t="s">
        <v>86</v>
      </c>
      <c r="C116" s="11" t="s">
        <v>181</v>
      </c>
      <c r="D116" s="38">
        <v>7</v>
      </c>
      <c r="E116" s="68">
        <v>2.9999999999999997E-4</v>
      </c>
      <c r="F116" s="62">
        <v>7.7999999999999999E-4</v>
      </c>
      <c r="G116" s="54">
        <f t="shared" si="3"/>
        <v>-4.8000000000000001E-4</v>
      </c>
    </row>
    <row r="117" spans="1:7" ht="27" customHeight="1" x14ac:dyDescent="0.25">
      <c r="A117" s="33" t="s">
        <v>65</v>
      </c>
      <c r="B117" s="19" t="s">
        <v>89</v>
      </c>
      <c r="C117" s="11" t="s">
        <v>158</v>
      </c>
      <c r="D117" s="38">
        <v>6</v>
      </c>
      <c r="E117" s="65">
        <v>7.1999999999999998E-3</v>
      </c>
      <c r="F117" s="62">
        <v>7.1999999999999998E-3</v>
      </c>
      <c r="G117" s="54">
        <f t="shared" si="3"/>
        <v>0</v>
      </c>
    </row>
    <row r="118" spans="1:7" x14ac:dyDescent="0.25">
      <c r="A118" s="33" t="s">
        <v>65</v>
      </c>
      <c r="B118" s="28" t="s">
        <v>91</v>
      </c>
      <c r="C118" s="11" t="s">
        <v>181</v>
      </c>
      <c r="D118" s="38">
        <v>6</v>
      </c>
      <c r="E118" s="65">
        <v>8.9999999999999998E-4</v>
      </c>
      <c r="F118" s="62">
        <v>3.8000000000000002E-4</v>
      </c>
      <c r="G118" s="54">
        <f t="shared" si="3"/>
        <v>5.1999999999999995E-4</v>
      </c>
    </row>
    <row r="119" spans="1:7" x14ac:dyDescent="0.25">
      <c r="A119" s="33" t="s">
        <v>65</v>
      </c>
      <c r="B119" s="28" t="s">
        <v>90</v>
      </c>
      <c r="C119" s="11" t="s">
        <v>181</v>
      </c>
      <c r="D119" s="38">
        <v>6</v>
      </c>
      <c r="E119" s="65">
        <v>1.1999999999999999E-3</v>
      </c>
      <c r="F119" s="62">
        <v>1.2470000000000001E-3</v>
      </c>
      <c r="G119" s="54">
        <f t="shared" si="3"/>
        <v>-4.7000000000000167E-5</v>
      </c>
    </row>
    <row r="120" spans="1:7" ht="30" x14ac:dyDescent="0.25">
      <c r="A120" s="33" t="s">
        <v>65</v>
      </c>
      <c r="B120" s="28" t="s">
        <v>207</v>
      </c>
      <c r="C120" s="11" t="s">
        <v>181</v>
      </c>
      <c r="D120" s="38">
        <v>6</v>
      </c>
      <c r="E120" s="65">
        <v>8.9999999999999998E-4</v>
      </c>
      <c r="F120" s="62">
        <v>3.2490000000000002E-3</v>
      </c>
      <c r="G120" s="54">
        <f t="shared" si="3"/>
        <v>-2.3490000000000004E-3</v>
      </c>
    </row>
    <row r="121" spans="1:7" x14ac:dyDescent="0.25">
      <c r="A121" s="33" t="s">
        <v>65</v>
      </c>
      <c r="B121" s="19" t="s">
        <v>92</v>
      </c>
      <c r="C121" s="11" t="s">
        <v>241</v>
      </c>
      <c r="D121" s="38">
        <v>6</v>
      </c>
      <c r="E121" s="65">
        <v>2E-3</v>
      </c>
      <c r="F121" s="62">
        <v>2E-3</v>
      </c>
      <c r="G121" s="54">
        <f t="shared" si="3"/>
        <v>0</v>
      </c>
    </row>
    <row r="122" spans="1:7" ht="36" customHeight="1" x14ac:dyDescent="0.25">
      <c r="A122" s="33" t="s">
        <v>65</v>
      </c>
      <c r="B122" s="28" t="s">
        <v>95</v>
      </c>
      <c r="C122" s="11" t="s">
        <v>159</v>
      </c>
      <c r="D122" s="38">
        <v>7</v>
      </c>
      <c r="E122" s="65">
        <f>0.000085</f>
        <v>8.5000000000000006E-5</v>
      </c>
      <c r="F122" s="62">
        <v>0</v>
      </c>
      <c r="G122" s="54">
        <f t="shared" si="3"/>
        <v>8.5000000000000006E-5</v>
      </c>
    </row>
    <row r="123" spans="1:7" ht="30" x14ac:dyDescent="0.25">
      <c r="A123" s="33" t="s">
        <v>65</v>
      </c>
      <c r="B123" s="28" t="s">
        <v>93</v>
      </c>
      <c r="C123" s="11" t="s">
        <v>159</v>
      </c>
      <c r="D123" s="38">
        <v>6</v>
      </c>
      <c r="E123" s="65">
        <f>0.0005</f>
        <v>5.0000000000000001E-4</v>
      </c>
      <c r="F123" s="62">
        <v>1.5100000000000001E-3</v>
      </c>
      <c r="G123" s="54">
        <f t="shared" si="3"/>
        <v>-1.01E-3</v>
      </c>
    </row>
    <row r="124" spans="1:7" x14ac:dyDescent="0.25">
      <c r="A124" s="33" t="s">
        <v>65</v>
      </c>
      <c r="B124" s="28" t="s">
        <v>96</v>
      </c>
      <c r="C124" s="11" t="s">
        <v>162</v>
      </c>
      <c r="D124" s="38">
        <v>7</v>
      </c>
      <c r="E124" s="65">
        <v>1.658E-3</v>
      </c>
      <c r="F124" s="62">
        <v>0</v>
      </c>
      <c r="G124" s="54">
        <f t="shared" si="3"/>
        <v>1.658E-3</v>
      </c>
    </row>
    <row r="125" spans="1:7" ht="30" x14ac:dyDescent="0.25">
      <c r="A125" s="33" t="s">
        <v>65</v>
      </c>
      <c r="B125" s="28" t="s">
        <v>94</v>
      </c>
      <c r="C125" s="12" t="s">
        <v>208</v>
      </c>
      <c r="D125" s="38">
        <v>7</v>
      </c>
      <c r="E125" s="65">
        <v>1E-3</v>
      </c>
      <c r="F125" s="62">
        <v>1E-3</v>
      </c>
      <c r="G125" s="54">
        <f t="shared" si="3"/>
        <v>0</v>
      </c>
    </row>
    <row r="126" spans="1:7" x14ac:dyDescent="0.25">
      <c r="A126" s="33" t="s">
        <v>65</v>
      </c>
      <c r="B126" s="19" t="s">
        <v>97</v>
      </c>
      <c r="C126" s="12" t="s">
        <v>160</v>
      </c>
      <c r="D126" s="38">
        <v>6</v>
      </c>
      <c r="E126" s="65">
        <v>4.0000000000000001E-3</v>
      </c>
      <c r="F126" s="62">
        <v>1.735E-3</v>
      </c>
      <c r="G126" s="54">
        <f t="shared" si="3"/>
        <v>2.2650000000000001E-3</v>
      </c>
    </row>
    <row r="127" spans="1:7" ht="45" x14ac:dyDescent="0.25">
      <c r="A127" s="33" t="s">
        <v>65</v>
      </c>
      <c r="B127" s="28" t="s">
        <v>98</v>
      </c>
      <c r="C127" s="11" t="s">
        <v>181</v>
      </c>
      <c r="D127" s="38">
        <v>6</v>
      </c>
      <c r="E127" s="65">
        <v>5.0000000000000001E-4</v>
      </c>
      <c r="F127" s="62">
        <v>1.22E-4</v>
      </c>
      <c r="G127" s="54">
        <f t="shared" si="3"/>
        <v>3.7800000000000003E-4</v>
      </c>
    </row>
    <row r="128" spans="1:7" x14ac:dyDescent="0.25">
      <c r="A128" s="33" t="s">
        <v>65</v>
      </c>
      <c r="B128" s="28" t="s">
        <v>99</v>
      </c>
      <c r="C128" s="11" t="s">
        <v>181</v>
      </c>
      <c r="D128" s="38">
        <v>6</v>
      </c>
      <c r="E128" s="70">
        <v>2E-3</v>
      </c>
      <c r="F128" s="62">
        <v>5.7399999999999997E-4</v>
      </c>
      <c r="G128" s="54">
        <f t="shared" si="3"/>
        <v>1.4260000000000002E-3</v>
      </c>
    </row>
    <row r="129" spans="1:7" ht="30" x14ac:dyDescent="0.25">
      <c r="A129" s="33" t="s">
        <v>65</v>
      </c>
      <c r="B129" s="28" t="s">
        <v>228</v>
      </c>
      <c r="C129" s="11" t="s">
        <v>181</v>
      </c>
      <c r="D129" s="38">
        <v>6</v>
      </c>
      <c r="E129" s="62">
        <v>2E-3</v>
      </c>
      <c r="F129" s="62">
        <v>2E-3</v>
      </c>
      <c r="G129" s="54">
        <f t="shared" si="3"/>
        <v>0</v>
      </c>
    </row>
    <row r="130" spans="1:7" x14ac:dyDescent="0.25">
      <c r="A130" s="33" t="s">
        <v>65</v>
      </c>
      <c r="B130" s="19" t="s">
        <v>100</v>
      </c>
      <c r="C130" s="12" t="s">
        <v>161</v>
      </c>
      <c r="D130" s="38">
        <v>6</v>
      </c>
      <c r="E130" s="68">
        <v>3.2000000000000002E-3</v>
      </c>
      <c r="F130" s="62">
        <v>4.0099999999999999E-4</v>
      </c>
      <c r="G130" s="54">
        <f t="shared" si="3"/>
        <v>2.7990000000000003E-3</v>
      </c>
    </row>
    <row r="131" spans="1:7" x14ac:dyDescent="0.25">
      <c r="A131" s="33" t="s">
        <v>65</v>
      </c>
      <c r="B131" s="28" t="s">
        <v>103</v>
      </c>
      <c r="C131" s="11" t="s">
        <v>162</v>
      </c>
      <c r="D131" s="38">
        <v>6</v>
      </c>
      <c r="E131" s="65">
        <v>1.658E-3</v>
      </c>
      <c r="F131" s="62">
        <v>0</v>
      </c>
      <c r="G131" s="54">
        <f t="shared" si="3"/>
        <v>1.658E-3</v>
      </c>
    </row>
    <row r="132" spans="1:7" ht="30" x14ac:dyDescent="0.25">
      <c r="A132" s="33" t="s">
        <v>65</v>
      </c>
      <c r="B132" s="28" t="s">
        <v>101</v>
      </c>
      <c r="C132" s="11" t="s">
        <v>162</v>
      </c>
      <c r="D132" s="38">
        <v>7</v>
      </c>
      <c r="E132" s="65">
        <v>7.7200000000000001E-4</v>
      </c>
      <c r="F132" s="62">
        <v>1.3500000000000001E-3</v>
      </c>
      <c r="G132" s="54">
        <f t="shared" si="3"/>
        <v>-5.7800000000000006E-4</v>
      </c>
    </row>
    <row r="133" spans="1:7" x14ac:dyDescent="0.25">
      <c r="A133" s="33" t="s">
        <v>65</v>
      </c>
      <c r="B133" s="28" t="s">
        <v>102</v>
      </c>
      <c r="C133" s="11" t="s">
        <v>162</v>
      </c>
      <c r="D133" s="38">
        <v>7</v>
      </c>
      <c r="E133" s="65">
        <v>1.054E-3</v>
      </c>
      <c r="F133" s="62">
        <v>3.0000000000000001E-6</v>
      </c>
      <c r="G133" s="54">
        <f t="shared" si="3"/>
        <v>1.0510000000000001E-3</v>
      </c>
    </row>
    <row r="134" spans="1:7" x14ac:dyDescent="0.25">
      <c r="A134" s="33" t="s">
        <v>65</v>
      </c>
      <c r="B134" s="28" t="s">
        <v>104</v>
      </c>
      <c r="C134" s="12" t="s">
        <v>163</v>
      </c>
      <c r="D134" s="38">
        <v>7</v>
      </c>
      <c r="E134" s="65">
        <v>4.0000000000000002E-4</v>
      </c>
      <c r="F134" s="62">
        <v>1.307E-3</v>
      </c>
      <c r="G134" s="54">
        <f>E134-F134</f>
        <v>-9.0700000000000004E-4</v>
      </c>
    </row>
    <row r="135" spans="1:7" ht="30" x14ac:dyDescent="0.25">
      <c r="A135" s="33" t="s">
        <v>65</v>
      </c>
      <c r="B135" s="28" t="s">
        <v>105</v>
      </c>
      <c r="C135" s="12" t="s">
        <v>163</v>
      </c>
      <c r="D135" s="38">
        <v>7</v>
      </c>
      <c r="E135" s="65">
        <v>2.0000000000000001E-4</v>
      </c>
      <c r="F135" s="62">
        <v>6.0800000000000003E-4</v>
      </c>
      <c r="G135" s="54">
        <f>E135-F135</f>
        <v>-4.0800000000000005E-4</v>
      </c>
    </row>
    <row r="136" spans="1:7" ht="29.25" customHeight="1" x14ac:dyDescent="0.25">
      <c r="A136" s="33" t="s">
        <v>65</v>
      </c>
      <c r="B136" s="19" t="s">
        <v>175</v>
      </c>
      <c r="C136" s="11" t="s">
        <v>181</v>
      </c>
      <c r="D136" s="38">
        <v>6</v>
      </c>
      <c r="E136" s="65">
        <v>4.0000000000000001E-3</v>
      </c>
      <c r="F136" s="62">
        <v>0</v>
      </c>
      <c r="G136" s="54">
        <f t="shared" si="3"/>
        <v>4.0000000000000001E-3</v>
      </c>
    </row>
    <row r="137" spans="1:7" ht="30" x14ac:dyDescent="0.25">
      <c r="A137" s="33" t="s">
        <v>65</v>
      </c>
      <c r="B137" s="19" t="s">
        <v>106</v>
      </c>
      <c r="C137" s="11" t="s">
        <v>181</v>
      </c>
      <c r="D137" s="38">
        <v>6</v>
      </c>
      <c r="E137" s="65">
        <v>2E-3</v>
      </c>
      <c r="F137" s="62">
        <v>0</v>
      </c>
      <c r="G137" s="54">
        <f t="shared" si="3"/>
        <v>2E-3</v>
      </c>
    </row>
    <row r="138" spans="1:7" x14ac:dyDescent="0.25">
      <c r="A138" s="33" t="s">
        <v>65</v>
      </c>
      <c r="B138" s="19" t="s">
        <v>107</v>
      </c>
      <c r="C138" s="12" t="s">
        <v>244</v>
      </c>
      <c r="D138" s="38">
        <v>6</v>
      </c>
      <c r="E138" s="65">
        <v>1.4E-3</v>
      </c>
      <c r="F138" s="62">
        <v>5.0000000000000001E-4</v>
      </c>
      <c r="G138" s="54">
        <f t="shared" si="3"/>
        <v>8.9999999999999998E-4</v>
      </c>
    </row>
    <row r="139" spans="1:7" x14ac:dyDescent="0.25">
      <c r="A139" s="33" t="s">
        <v>65</v>
      </c>
      <c r="B139" s="19" t="s">
        <v>108</v>
      </c>
      <c r="C139" s="12" t="s">
        <v>208</v>
      </c>
      <c r="D139" s="38">
        <v>6</v>
      </c>
      <c r="E139" s="65">
        <v>1E-3</v>
      </c>
      <c r="F139" s="65">
        <v>1E-3</v>
      </c>
      <c r="G139" s="54">
        <f t="shared" si="3"/>
        <v>0</v>
      </c>
    </row>
    <row r="140" spans="1:7" x14ac:dyDescent="0.25">
      <c r="A140" s="33" t="s">
        <v>65</v>
      </c>
      <c r="B140" s="19" t="s">
        <v>109</v>
      </c>
      <c r="C140" s="11" t="s">
        <v>181</v>
      </c>
      <c r="D140" s="38">
        <v>6</v>
      </c>
      <c r="E140" s="65">
        <v>1.5E-3</v>
      </c>
      <c r="F140" s="62">
        <v>1.5E-3</v>
      </c>
      <c r="G140" s="54">
        <f t="shared" si="3"/>
        <v>0</v>
      </c>
    </row>
    <row r="141" spans="1:7" ht="45" x14ac:dyDescent="0.25">
      <c r="A141" s="33" t="s">
        <v>65</v>
      </c>
      <c r="B141" s="28" t="s">
        <v>237</v>
      </c>
      <c r="C141" s="11" t="s">
        <v>181</v>
      </c>
      <c r="D141" s="38">
        <v>7</v>
      </c>
      <c r="E141" s="65">
        <v>2E-3</v>
      </c>
      <c r="F141" s="62">
        <v>3.0000000000000001E-3</v>
      </c>
      <c r="G141" s="54">
        <f t="shared" si="3"/>
        <v>-1E-3</v>
      </c>
    </row>
    <row r="142" spans="1:7" ht="45" x14ac:dyDescent="0.25">
      <c r="A142" s="33" t="s">
        <v>65</v>
      </c>
      <c r="B142" s="28" t="s">
        <v>236</v>
      </c>
      <c r="C142" s="11" t="s">
        <v>181</v>
      </c>
      <c r="D142" s="38">
        <v>7</v>
      </c>
      <c r="E142" s="65">
        <v>1E-3</v>
      </c>
      <c r="F142" s="62">
        <v>0</v>
      </c>
      <c r="G142" s="54">
        <f t="shared" si="3"/>
        <v>1E-3</v>
      </c>
    </row>
    <row r="143" spans="1:7" ht="30" x14ac:dyDescent="0.25">
      <c r="A143" s="33" t="s">
        <v>65</v>
      </c>
      <c r="B143" s="28" t="s">
        <v>111</v>
      </c>
      <c r="C143" s="11" t="s">
        <v>181</v>
      </c>
      <c r="D143" s="38">
        <v>7</v>
      </c>
      <c r="E143" s="65">
        <v>8.9999999999999998E-4</v>
      </c>
      <c r="F143" s="62">
        <v>2.9799999999999998E-4</v>
      </c>
      <c r="G143" s="54">
        <f t="shared" si="3"/>
        <v>6.02E-4</v>
      </c>
    </row>
    <row r="144" spans="1:7" x14ac:dyDescent="0.25">
      <c r="A144" s="33" t="s">
        <v>65</v>
      </c>
      <c r="B144" s="28" t="s">
        <v>110</v>
      </c>
      <c r="C144" s="11" t="s">
        <v>181</v>
      </c>
      <c r="D144" s="38">
        <v>6</v>
      </c>
      <c r="E144" s="65">
        <v>1.6999999999999999E-3</v>
      </c>
      <c r="F144" s="62">
        <v>2.92E-4</v>
      </c>
      <c r="G144" s="54">
        <f t="shared" si="3"/>
        <v>1.408E-3</v>
      </c>
    </row>
    <row r="145" spans="1:7" x14ac:dyDescent="0.25">
      <c r="A145" s="33" t="s">
        <v>65</v>
      </c>
      <c r="B145" s="19" t="s">
        <v>112</v>
      </c>
      <c r="C145" s="12" t="s">
        <v>208</v>
      </c>
      <c r="D145" s="38">
        <v>7</v>
      </c>
      <c r="E145" s="65">
        <v>3.5E-4</v>
      </c>
      <c r="F145" s="65">
        <v>3.5E-4</v>
      </c>
      <c r="G145" s="54">
        <f t="shared" si="3"/>
        <v>0</v>
      </c>
    </row>
    <row r="146" spans="1:7" x14ac:dyDescent="0.25">
      <c r="A146" s="33" t="s">
        <v>65</v>
      </c>
      <c r="B146" s="19" t="s">
        <v>113</v>
      </c>
      <c r="C146" s="12" t="s">
        <v>164</v>
      </c>
      <c r="D146" s="38">
        <v>7</v>
      </c>
      <c r="E146" s="65">
        <v>2.0000000000000001E-4</v>
      </c>
      <c r="F146" s="62">
        <v>2.9999999999999997E-4</v>
      </c>
      <c r="G146" s="54">
        <f t="shared" si="3"/>
        <v>-9.9999999999999964E-5</v>
      </c>
    </row>
    <row r="147" spans="1:7" ht="29.25" customHeight="1" x14ac:dyDescent="0.25">
      <c r="A147" s="33" t="s">
        <v>65</v>
      </c>
      <c r="B147" s="19" t="s">
        <v>114</v>
      </c>
      <c r="C147" s="11" t="s">
        <v>181</v>
      </c>
      <c r="D147" s="38">
        <v>7</v>
      </c>
      <c r="E147" s="65">
        <v>4.4999999999999999E-4</v>
      </c>
      <c r="F147" s="65">
        <v>1.1689999999999999E-3</v>
      </c>
      <c r="G147" s="54">
        <f t="shared" si="3"/>
        <v>-7.1899999999999991E-4</v>
      </c>
    </row>
    <row r="148" spans="1:7" x14ac:dyDescent="0.25">
      <c r="A148" s="33" t="s">
        <v>65</v>
      </c>
      <c r="B148" s="19" t="s">
        <v>115</v>
      </c>
      <c r="C148" s="12" t="s">
        <v>165</v>
      </c>
      <c r="D148" s="38">
        <v>7</v>
      </c>
      <c r="E148" s="65">
        <v>2.0000000000000001E-4</v>
      </c>
      <c r="F148" s="62">
        <v>0</v>
      </c>
      <c r="G148" s="54">
        <f t="shared" si="3"/>
        <v>2.0000000000000001E-4</v>
      </c>
    </row>
    <row r="149" spans="1:7" x14ac:dyDescent="0.25">
      <c r="A149" s="33" t="s">
        <v>65</v>
      </c>
      <c r="B149" s="19" t="s">
        <v>92</v>
      </c>
      <c r="C149" s="11" t="s">
        <v>181</v>
      </c>
      <c r="D149" s="38">
        <v>7</v>
      </c>
      <c r="E149" s="65">
        <v>2.0000000000000001E-4</v>
      </c>
      <c r="F149" s="62">
        <v>2.3800000000000001E-4</v>
      </c>
      <c r="G149" s="54">
        <f t="shared" si="3"/>
        <v>-3.8000000000000002E-5</v>
      </c>
    </row>
    <row r="150" spans="1:7" x14ac:dyDescent="0.25">
      <c r="A150" s="33" t="s">
        <v>65</v>
      </c>
      <c r="B150" s="19" t="s">
        <v>116</v>
      </c>
      <c r="C150" s="12" t="s">
        <v>208</v>
      </c>
      <c r="D150" s="38">
        <v>7</v>
      </c>
      <c r="E150" s="65">
        <v>2.9999999999999997E-4</v>
      </c>
      <c r="F150" s="62">
        <v>2.9999999999999997E-4</v>
      </c>
      <c r="G150" s="54">
        <f t="shared" si="3"/>
        <v>0</v>
      </c>
    </row>
    <row r="151" spans="1:7" ht="30" x14ac:dyDescent="0.25">
      <c r="A151" s="33" t="s">
        <v>65</v>
      </c>
      <c r="B151" s="19" t="s">
        <v>117</v>
      </c>
      <c r="C151" s="12" t="s">
        <v>149</v>
      </c>
      <c r="D151" s="38">
        <v>7</v>
      </c>
      <c r="E151" s="65">
        <v>4.86E-4</v>
      </c>
      <c r="F151" s="65">
        <v>4.2999999999999999E-4</v>
      </c>
      <c r="G151" s="54">
        <f t="shared" si="3"/>
        <v>5.6000000000000006E-5</v>
      </c>
    </row>
    <row r="152" spans="1:7" ht="30" x14ac:dyDescent="0.25">
      <c r="A152" s="33" t="s">
        <v>65</v>
      </c>
      <c r="B152" s="28" t="s">
        <v>209</v>
      </c>
      <c r="C152" s="28" t="s">
        <v>210</v>
      </c>
      <c r="D152" s="38">
        <v>7</v>
      </c>
      <c r="E152" s="65">
        <v>1E-3</v>
      </c>
      <c r="F152" s="62">
        <v>1.47E-4</v>
      </c>
      <c r="G152" s="54">
        <f t="shared" si="3"/>
        <v>8.5300000000000003E-4</v>
      </c>
    </row>
    <row r="153" spans="1:7" ht="30" x14ac:dyDescent="0.25">
      <c r="A153" s="33" t="s">
        <v>65</v>
      </c>
      <c r="B153" s="28" t="s">
        <v>211</v>
      </c>
      <c r="C153" s="28" t="s">
        <v>212</v>
      </c>
      <c r="D153" s="38">
        <v>7</v>
      </c>
      <c r="E153" s="65">
        <v>0</v>
      </c>
      <c r="F153" s="62">
        <v>0</v>
      </c>
      <c r="G153" s="54">
        <f t="shared" si="3"/>
        <v>0</v>
      </c>
    </row>
    <row r="154" spans="1:7" x14ac:dyDescent="0.25">
      <c r="A154" s="33" t="s">
        <v>65</v>
      </c>
      <c r="B154" s="28" t="s">
        <v>213</v>
      </c>
      <c r="C154" s="28" t="s">
        <v>214</v>
      </c>
      <c r="D154" s="38">
        <v>6</v>
      </c>
      <c r="E154" s="65">
        <v>6.7999999999999996E-3</v>
      </c>
      <c r="F154" s="65">
        <v>6.7999999999999996E-3</v>
      </c>
      <c r="G154" s="54">
        <f t="shared" si="3"/>
        <v>0</v>
      </c>
    </row>
    <row r="155" spans="1:7" ht="30" x14ac:dyDescent="0.25">
      <c r="A155" s="33" t="s">
        <v>65</v>
      </c>
      <c r="B155" s="28" t="s">
        <v>215</v>
      </c>
      <c r="C155" s="28" t="s">
        <v>216</v>
      </c>
      <c r="D155" s="38">
        <v>6</v>
      </c>
      <c r="E155" s="65">
        <v>2.9999999999999997E-4</v>
      </c>
      <c r="F155" s="62">
        <v>1.35E-4</v>
      </c>
      <c r="G155" s="54">
        <f t="shared" si="3"/>
        <v>1.6499999999999997E-4</v>
      </c>
    </row>
    <row r="156" spans="1:7" x14ac:dyDescent="0.25">
      <c r="A156" s="33" t="s">
        <v>65</v>
      </c>
      <c r="B156" s="28" t="s">
        <v>217</v>
      </c>
      <c r="C156" s="28" t="s">
        <v>218</v>
      </c>
      <c r="D156" s="38">
        <v>4</v>
      </c>
      <c r="E156" s="65">
        <v>0.79</v>
      </c>
      <c r="F156" s="62">
        <v>0.56266099999999997</v>
      </c>
      <c r="G156" s="54">
        <f>E156-F156</f>
        <v>0.22733900000000007</v>
      </c>
    </row>
    <row r="157" spans="1:7" ht="30" x14ac:dyDescent="0.25">
      <c r="A157" s="33" t="s">
        <v>65</v>
      </c>
      <c r="B157" s="28" t="s">
        <v>219</v>
      </c>
      <c r="C157" s="28" t="s">
        <v>220</v>
      </c>
      <c r="D157" s="38">
        <v>6</v>
      </c>
      <c r="E157" s="65">
        <v>5.0000000000000001E-3</v>
      </c>
      <c r="F157" s="62">
        <v>0</v>
      </c>
      <c r="G157" s="54">
        <f t="shared" si="3"/>
        <v>5.0000000000000001E-3</v>
      </c>
    </row>
    <row r="158" spans="1:7" ht="30" x14ac:dyDescent="0.25">
      <c r="A158" s="33" t="s">
        <v>65</v>
      </c>
      <c r="B158" s="28" t="s">
        <v>119</v>
      </c>
      <c r="C158" s="28" t="s">
        <v>167</v>
      </c>
      <c r="D158" s="38">
        <v>7</v>
      </c>
      <c r="E158" s="65">
        <v>2.1999999999999999E-5</v>
      </c>
      <c r="F158" s="62">
        <v>8.0000000000000007E-5</v>
      </c>
      <c r="G158" s="54">
        <f t="shared" si="3"/>
        <v>-5.8000000000000007E-5</v>
      </c>
    </row>
    <row r="159" spans="1:7" ht="30" x14ac:dyDescent="0.25">
      <c r="A159" s="36" t="s">
        <v>65</v>
      </c>
      <c r="B159" s="45" t="s">
        <v>118</v>
      </c>
      <c r="C159" s="45" t="s">
        <v>166</v>
      </c>
      <c r="D159" s="39">
        <v>7</v>
      </c>
      <c r="E159" s="70">
        <v>2.1999999999999999E-5</v>
      </c>
      <c r="F159" s="67">
        <v>2.1999999999999999E-5</v>
      </c>
      <c r="G159" s="56">
        <f t="shared" si="3"/>
        <v>0</v>
      </c>
    </row>
    <row r="160" spans="1:7" ht="45" x14ac:dyDescent="0.25">
      <c r="A160" s="17" t="s">
        <v>65</v>
      </c>
      <c r="B160" s="46" t="s">
        <v>120</v>
      </c>
      <c r="C160" s="12" t="s">
        <v>168</v>
      </c>
      <c r="D160" s="47">
        <v>6</v>
      </c>
      <c r="E160" s="62">
        <v>1.8450000000000001E-3</v>
      </c>
      <c r="F160" s="62">
        <v>4.1100000000000002E-4</v>
      </c>
      <c r="G160" s="57">
        <f t="shared" si="3"/>
        <v>1.4339999999999999E-3</v>
      </c>
    </row>
    <row r="161" spans="1:7" ht="45" x14ac:dyDescent="0.25">
      <c r="A161" s="17" t="s">
        <v>65</v>
      </c>
      <c r="B161" s="46" t="s">
        <v>239</v>
      </c>
      <c r="C161" s="12" t="s">
        <v>238</v>
      </c>
      <c r="D161" s="47">
        <v>7</v>
      </c>
      <c r="E161" s="62">
        <v>2E-3</v>
      </c>
      <c r="F161" s="62">
        <v>2E-3</v>
      </c>
      <c r="G161" s="57">
        <f t="shared" si="3"/>
        <v>0</v>
      </c>
    </row>
    <row r="162" spans="1:7" ht="45" x14ac:dyDescent="0.25">
      <c r="A162" s="18" t="s">
        <v>121</v>
      </c>
      <c r="B162" s="10" t="s">
        <v>122</v>
      </c>
      <c r="C162" s="11" t="s">
        <v>169</v>
      </c>
      <c r="D162" s="37">
        <v>3</v>
      </c>
      <c r="E162" s="62">
        <v>8.4999999999999995E-4</v>
      </c>
      <c r="F162" s="62">
        <v>8.4999999999999995E-4</v>
      </c>
      <c r="G162" s="54">
        <f t="shared" si="3"/>
        <v>0</v>
      </c>
    </row>
    <row r="163" spans="1:7" ht="30.6" customHeight="1" x14ac:dyDescent="0.25">
      <c r="A163" s="34" t="s">
        <v>123</v>
      </c>
      <c r="B163" s="28" t="s">
        <v>124</v>
      </c>
      <c r="C163" s="32" t="s">
        <v>170</v>
      </c>
      <c r="D163" s="38">
        <v>4</v>
      </c>
      <c r="E163" s="62">
        <v>0.14499999999999999</v>
      </c>
      <c r="F163" s="62">
        <v>0.13101399999999999</v>
      </c>
      <c r="G163" s="54">
        <f t="shared" si="3"/>
        <v>1.3985999999999998E-2</v>
      </c>
    </row>
    <row r="164" spans="1:7" ht="30" x14ac:dyDescent="0.25">
      <c r="A164" s="34" t="s">
        <v>123</v>
      </c>
      <c r="B164" s="28" t="s">
        <v>126</v>
      </c>
      <c r="C164" s="32" t="s">
        <v>170</v>
      </c>
      <c r="D164" s="38">
        <v>4</v>
      </c>
      <c r="E164" s="62">
        <v>7.4999999999999997E-2</v>
      </c>
      <c r="F164" s="62">
        <v>4.5000999999999999E-2</v>
      </c>
      <c r="G164" s="54">
        <f t="shared" si="3"/>
        <v>2.9998999999999998E-2</v>
      </c>
    </row>
    <row r="165" spans="1:7" ht="30" x14ac:dyDescent="0.25">
      <c r="A165" s="34" t="s">
        <v>123</v>
      </c>
      <c r="B165" s="28" t="s">
        <v>125</v>
      </c>
      <c r="C165" s="32" t="s">
        <v>170</v>
      </c>
      <c r="D165" s="38">
        <v>4</v>
      </c>
      <c r="E165" s="62">
        <v>7.4999999999999997E-2</v>
      </c>
      <c r="F165" s="62">
        <v>4.6163000000000003E-2</v>
      </c>
      <c r="G165" s="54">
        <f t="shared" si="3"/>
        <v>2.8836999999999995E-2</v>
      </c>
    </row>
    <row r="166" spans="1:7" x14ac:dyDescent="0.25">
      <c r="A166" s="34" t="s">
        <v>123</v>
      </c>
      <c r="B166" s="28" t="s">
        <v>127</v>
      </c>
      <c r="C166" s="28" t="s">
        <v>177</v>
      </c>
      <c r="D166" s="38">
        <v>4</v>
      </c>
      <c r="E166" s="62">
        <v>0.2</v>
      </c>
      <c r="F166" s="62">
        <v>0.132551</v>
      </c>
      <c r="G166" s="54">
        <f t="shared" si="3"/>
        <v>6.7449000000000009E-2</v>
      </c>
    </row>
    <row r="167" spans="1:7" x14ac:dyDescent="0.25">
      <c r="A167" s="34" t="s">
        <v>123</v>
      </c>
      <c r="B167" s="28" t="s">
        <v>127</v>
      </c>
      <c r="C167" s="28" t="s">
        <v>177</v>
      </c>
      <c r="D167" s="38">
        <v>4</v>
      </c>
      <c r="E167" s="62">
        <v>0.10045999999999999</v>
      </c>
      <c r="F167" s="62">
        <v>0</v>
      </c>
      <c r="G167" s="54">
        <f>E167-F167</f>
        <v>0.10045999999999999</v>
      </c>
    </row>
    <row r="168" spans="1:7" x14ac:dyDescent="0.25">
      <c r="A168" s="34" t="s">
        <v>123</v>
      </c>
      <c r="B168" s="19" t="s">
        <v>128</v>
      </c>
      <c r="C168" s="12" t="s">
        <v>171</v>
      </c>
      <c r="D168" s="38">
        <v>5</v>
      </c>
      <c r="E168" s="62">
        <v>0.02</v>
      </c>
      <c r="F168" s="62">
        <v>9.7020000000000006E-3</v>
      </c>
      <c r="G168" s="54">
        <f t="shared" si="3"/>
        <v>1.0298E-2</v>
      </c>
    </row>
    <row r="169" spans="1:7" x14ac:dyDescent="0.25">
      <c r="A169" s="34" t="s">
        <v>123</v>
      </c>
      <c r="B169" s="28" t="s">
        <v>221</v>
      </c>
      <c r="C169" s="28" t="s">
        <v>172</v>
      </c>
      <c r="D169" s="38">
        <v>5</v>
      </c>
      <c r="E169" s="63">
        <v>6.5000000000000002E-2</v>
      </c>
      <c r="F169" s="63">
        <v>0</v>
      </c>
      <c r="G169" s="54">
        <f t="shared" si="3"/>
        <v>6.5000000000000002E-2</v>
      </c>
    </row>
    <row r="170" spans="1:7" x14ac:dyDescent="0.25">
      <c r="A170" s="34" t="s">
        <v>123</v>
      </c>
      <c r="B170" s="19" t="s">
        <v>129</v>
      </c>
      <c r="C170" s="12" t="s">
        <v>172</v>
      </c>
      <c r="D170" s="38">
        <v>5</v>
      </c>
      <c r="E170" s="62">
        <v>1.465E-2</v>
      </c>
      <c r="F170" s="62">
        <v>5.587E-3</v>
      </c>
      <c r="G170" s="54">
        <f t="shared" si="3"/>
        <v>9.0629999999999999E-3</v>
      </c>
    </row>
    <row r="171" spans="1:7" ht="30" x14ac:dyDescent="0.25">
      <c r="A171" s="34" t="s">
        <v>123</v>
      </c>
      <c r="B171" s="19" t="s">
        <v>130</v>
      </c>
      <c r="C171" s="12" t="s">
        <v>173</v>
      </c>
      <c r="D171" s="23">
        <v>4</v>
      </c>
      <c r="E171" s="63">
        <v>0</v>
      </c>
      <c r="F171" s="63">
        <v>0</v>
      </c>
      <c r="G171" s="54">
        <f t="shared" si="3"/>
        <v>0</v>
      </c>
    </row>
    <row r="172" spans="1:7" x14ac:dyDescent="0.25">
      <c r="A172" s="34" t="s">
        <v>123</v>
      </c>
      <c r="B172" s="19" t="s">
        <v>131</v>
      </c>
      <c r="C172" s="12" t="s">
        <v>174</v>
      </c>
      <c r="D172" s="38">
        <v>5</v>
      </c>
      <c r="E172" s="62">
        <v>7.0109999999999999E-3</v>
      </c>
      <c r="F172" s="62">
        <v>0</v>
      </c>
      <c r="G172" s="54">
        <f t="shared" si="3"/>
        <v>7.0109999999999999E-3</v>
      </c>
    </row>
    <row r="173" spans="1:7" x14ac:dyDescent="0.25">
      <c r="A173" s="34" t="s">
        <v>123</v>
      </c>
      <c r="B173" s="19" t="s">
        <v>132</v>
      </c>
      <c r="C173" s="11" t="s">
        <v>181</v>
      </c>
      <c r="D173" s="38">
        <v>5</v>
      </c>
      <c r="E173" s="62">
        <v>6.4999999999999997E-3</v>
      </c>
      <c r="F173" s="62">
        <v>7.9920000000000008E-3</v>
      </c>
      <c r="G173" s="54">
        <f t="shared" si="3"/>
        <v>-1.4920000000000011E-3</v>
      </c>
    </row>
    <row r="174" spans="1:7" ht="30" x14ac:dyDescent="0.25">
      <c r="A174" s="34" t="s">
        <v>123</v>
      </c>
      <c r="B174" s="19" t="s">
        <v>222</v>
      </c>
      <c r="C174" s="20" t="s">
        <v>141</v>
      </c>
      <c r="D174" s="23">
        <v>4</v>
      </c>
      <c r="E174" s="62">
        <v>3.6640000000000002E-3</v>
      </c>
      <c r="F174" s="62">
        <v>3.6640000000000002E-3</v>
      </c>
      <c r="G174" s="54">
        <f t="shared" si="3"/>
        <v>0</v>
      </c>
    </row>
    <row r="175" spans="1:7" ht="45" x14ac:dyDescent="0.25">
      <c r="A175" s="34" t="s">
        <v>123</v>
      </c>
      <c r="B175" s="19" t="s">
        <v>223</v>
      </c>
      <c r="C175" s="20" t="s">
        <v>141</v>
      </c>
      <c r="D175" s="23">
        <v>4</v>
      </c>
      <c r="E175" s="62">
        <v>6.11E-4</v>
      </c>
      <c r="F175" s="62">
        <v>6.11E-4</v>
      </c>
      <c r="G175" s="54">
        <f t="shared" si="3"/>
        <v>0</v>
      </c>
    </row>
    <row r="176" spans="1:7" ht="30" x14ac:dyDescent="0.25">
      <c r="A176" s="34" t="s">
        <v>123</v>
      </c>
      <c r="B176" s="19" t="s">
        <v>133</v>
      </c>
      <c r="C176" s="12" t="s">
        <v>176</v>
      </c>
      <c r="D176" s="38">
        <v>6</v>
      </c>
      <c r="E176" s="62">
        <v>2E-3</v>
      </c>
      <c r="F176" s="62">
        <v>1.299E-3</v>
      </c>
      <c r="G176" s="54">
        <f t="shared" si="3"/>
        <v>7.0100000000000002E-4</v>
      </c>
    </row>
    <row r="177" spans="1:7" ht="30" x14ac:dyDescent="0.25">
      <c r="A177" s="11" t="s">
        <v>134</v>
      </c>
      <c r="B177" s="19" t="s">
        <v>135</v>
      </c>
      <c r="C177" s="11" t="s">
        <v>170</v>
      </c>
      <c r="D177" s="38">
        <v>4</v>
      </c>
      <c r="E177" s="62">
        <v>0.09</v>
      </c>
      <c r="F177" s="62">
        <v>8.0506999999999995E-2</v>
      </c>
      <c r="G177" s="54">
        <f t="shared" si="3"/>
        <v>9.4930000000000014E-3</v>
      </c>
    </row>
    <row r="178" spans="1:7" ht="45" x14ac:dyDescent="0.25">
      <c r="A178" s="11" t="s">
        <v>134</v>
      </c>
      <c r="B178" s="19" t="s">
        <v>136</v>
      </c>
      <c r="C178" s="11" t="s">
        <v>141</v>
      </c>
      <c r="D178" s="23">
        <v>4</v>
      </c>
      <c r="E178" s="62">
        <v>1.4660000000000001E-3</v>
      </c>
      <c r="F178" s="62">
        <v>1.4660000000000001E-3</v>
      </c>
      <c r="G178" s="54">
        <f t="shared" si="3"/>
        <v>0</v>
      </c>
    </row>
    <row r="179" spans="1:7" ht="45" x14ac:dyDescent="0.25">
      <c r="A179" s="11" t="s">
        <v>134</v>
      </c>
      <c r="B179" s="19" t="s">
        <v>224</v>
      </c>
      <c r="C179" s="11" t="s">
        <v>141</v>
      </c>
      <c r="D179" s="23">
        <v>4</v>
      </c>
      <c r="E179" s="62">
        <v>2.03E-4</v>
      </c>
      <c r="F179" s="62">
        <v>2.03E-4</v>
      </c>
      <c r="G179" s="54">
        <f>E179-F179</f>
        <v>0</v>
      </c>
    </row>
    <row r="180" spans="1:7" ht="30.75" thickBot="1" x14ac:dyDescent="0.3">
      <c r="A180" s="40" t="s">
        <v>137</v>
      </c>
      <c r="B180" s="19" t="s">
        <v>138</v>
      </c>
      <c r="C180" s="11" t="s">
        <v>155</v>
      </c>
      <c r="D180" s="23">
        <v>4</v>
      </c>
      <c r="E180" s="71">
        <v>0</v>
      </c>
      <c r="F180" s="67">
        <f>51.278/1000</f>
        <v>5.1277999999999997E-2</v>
      </c>
      <c r="G180" s="54">
        <f t="shared" si="3"/>
        <v>-5.1277999999999997E-2</v>
      </c>
    </row>
    <row r="181" spans="1:7" ht="15.75" thickBot="1" x14ac:dyDescent="0.3">
      <c r="A181" s="6" t="s">
        <v>6</v>
      </c>
      <c r="B181" s="8"/>
      <c r="C181" s="9"/>
      <c r="D181" s="7"/>
      <c r="E181" s="44">
        <f>SUM(E22:E180)</f>
        <v>8.912354999999998</v>
      </c>
      <c r="F181" s="44">
        <f>SUM(F22:F180)</f>
        <v>7.7109451000000009</v>
      </c>
      <c r="G181" s="58">
        <f>SUM(G22:G180)</f>
        <v>1.2014099</v>
      </c>
    </row>
    <row r="182" spans="1:7" x14ac:dyDescent="0.25">
      <c r="A182" s="3"/>
    </row>
    <row r="183" spans="1:7" x14ac:dyDescent="0.25">
      <c r="A183" s="4"/>
    </row>
    <row r="184" spans="1:7" ht="75.75" customHeight="1" x14ac:dyDescent="0.25">
      <c r="A184" s="5"/>
    </row>
    <row r="185" spans="1:7" ht="94.5" customHeight="1" x14ac:dyDescent="0.25"/>
    <row r="186" spans="1:7" ht="113.25" customHeight="1" x14ac:dyDescent="0.25"/>
    <row r="187" spans="1:7" ht="75.75" customHeight="1" x14ac:dyDescent="0.25"/>
    <row r="188" spans="1:7" ht="94.5" customHeight="1" x14ac:dyDescent="0.25"/>
    <row r="189" spans="1:7" ht="75.75" customHeight="1" x14ac:dyDescent="0.25"/>
    <row r="190" spans="1:7" ht="94.5" customHeight="1" x14ac:dyDescent="0.25"/>
    <row r="191" spans="1:7" ht="94.5" customHeight="1" x14ac:dyDescent="0.25"/>
    <row r="192" spans="1:7" ht="113.25" customHeight="1" x14ac:dyDescent="0.25"/>
  </sheetData>
  <autoFilter ref="A21:G181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2021-10-08T07:50:32Z</dcterms:modified>
  <cp:contentStatus/>
</cp:coreProperties>
</file>