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"/>
    </mc:Choice>
  </mc:AlternateContent>
  <bookViews>
    <workbookView xWindow="480" yWindow="105" windowWidth="24780" windowHeight="13935" tabRatio="994"/>
  </bookViews>
  <sheets>
    <sheet name="ХМАО, Белоярский" sheetId="3" r:id="rId1"/>
    <sheet name="ХМАО, Березовский" sheetId="4" r:id="rId2"/>
    <sheet name="ХМАО, Нефтеюганский" sheetId="5" r:id="rId3"/>
    <sheet name="ХМАО, Октябрьский" sheetId="6" r:id="rId4"/>
    <sheet name="ХМАО,Югорск" sheetId="7" r:id="rId5"/>
    <sheet name="ХМАО, Советский" sheetId="8" r:id="rId6"/>
    <sheet name="ХМАО, Сургутский" sheetId="9" r:id="rId7"/>
    <sheet name="ХМАО, Ханты-Мансийский" sheetId="10" r:id="rId8"/>
  </sheets>
  <definedNames>
    <definedName name="_xlnm.Print_Area" localSheetId="0">'ХМАО, Белоярский'!$A$1:$DA$71</definedName>
    <definedName name="_xlnm.Print_Area" localSheetId="1">'ХМАО, Березовский'!$A$1:$DA$71</definedName>
    <definedName name="_xlnm.Print_Area" localSheetId="2">'ХМАО, Нефтеюганский'!$A$1:$DA$71</definedName>
    <definedName name="_xlnm.Print_Area" localSheetId="3">'ХМАО, Октябрьский'!$A$1:$DA$71</definedName>
    <definedName name="_xlnm.Print_Area" localSheetId="5">'ХМАО, Советский'!$A$1:$DA$71</definedName>
    <definedName name="_xlnm.Print_Area" localSheetId="6">'ХМАО, Сургутский'!$A$1:$DA$71</definedName>
    <definedName name="_xlnm.Print_Area" localSheetId="7">'ХМАО, Ханты-Мансийский'!$A$1:$DA$71</definedName>
    <definedName name="_xlnm.Print_Area" localSheetId="4">'ХМАО,Югорск'!$A$1:$DA$71</definedName>
  </definedNames>
  <calcPr calcId="162913"/>
</workbook>
</file>

<file path=xl/calcChain.xml><?xml version="1.0" encoding="utf-8"?>
<calcChain xmlns="http://schemas.openxmlformats.org/spreadsheetml/2006/main">
  <c r="CH29" i="10" l="1"/>
  <c r="CH26" i="9"/>
  <c r="CH53" i="8"/>
  <c r="CH49" i="8"/>
  <c r="CH45" i="8" s="1"/>
  <c r="CH20" i="8" s="1"/>
  <c r="CH53" i="7"/>
  <c r="CH53" i="6"/>
  <c r="CH26" i="6"/>
  <c r="CH29" i="5"/>
  <c r="CH53" i="10"/>
  <c r="CH53" i="9"/>
  <c r="CH29" i="9"/>
  <c r="CH53" i="5"/>
  <c r="CH26" i="5"/>
  <c r="CH21" i="5"/>
  <c r="CH53" i="3"/>
  <c r="CH29" i="6"/>
  <c r="CH53" i="4"/>
  <c r="CH39" i="8"/>
  <c r="CH34" i="8"/>
  <c r="CH34" i="10"/>
  <c r="CH21" i="6"/>
  <c r="CH21" i="10"/>
  <c r="CH20" i="10" s="1"/>
  <c r="CH11" i="10" s="1"/>
  <c r="CH66" i="10" s="1"/>
  <c r="CH21" i="9"/>
  <c r="CH21" i="4"/>
  <c r="CH20" i="4" s="1"/>
  <c r="CH11" i="4" s="1"/>
  <c r="CH66" i="4" s="1"/>
  <c r="CH26" i="10"/>
  <c r="CH45" i="10"/>
  <c r="CH45" i="9"/>
  <c r="CH45" i="5"/>
  <c r="CH14" i="9"/>
  <c r="CH14" i="7"/>
  <c r="CH39" i="3"/>
  <c r="CH45" i="3"/>
  <c r="CH20" i="3" s="1"/>
  <c r="CH11" i="3" s="1"/>
  <c r="CH66" i="3" s="1"/>
  <c r="CH21" i="3"/>
  <c r="CH39" i="10"/>
  <c r="CH45" i="7"/>
  <c r="CH45" i="6"/>
  <c r="CH39" i="7"/>
  <c r="CH34" i="7" s="1"/>
  <c r="CH20" i="7" s="1"/>
  <c r="CH11" i="7" s="1"/>
  <c r="CH66" i="7" s="1"/>
  <c r="CH21" i="8"/>
  <c r="CH21" i="7"/>
  <c r="CH39" i="6"/>
  <c r="CH34" i="6" s="1"/>
  <c r="CH20" i="6" s="1"/>
  <c r="CH45" i="4"/>
  <c r="CH39" i="5"/>
  <c r="CH39" i="4"/>
  <c r="CH34" i="4" s="1"/>
  <c r="CH14" i="4"/>
  <c r="CH14" i="10"/>
  <c r="CH39" i="9"/>
  <c r="CH34" i="9"/>
  <c r="CH20" i="9"/>
  <c r="CH11" i="9" s="1"/>
  <c r="CH66" i="9" s="1"/>
  <c r="CH14" i="8"/>
  <c r="CH14" i="6"/>
  <c r="CH14" i="5"/>
  <c r="CH14" i="3"/>
  <c r="CH29" i="3"/>
  <c r="CH29" i="4"/>
  <c r="CH29" i="8"/>
  <c r="CH29" i="7"/>
  <c r="CH26" i="8"/>
  <c r="CH26" i="7"/>
  <c r="CH26" i="3"/>
  <c r="CH26" i="4"/>
  <c r="CH34" i="5"/>
  <c r="CH20" i="5"/>
  <c r="CH11" i="5" s="1"/>
  <c r="CH66" i="5" s="1"/>
  <c r="CH34" i="3"/>
  <c r="CH11" i="6" l="1"/>
  <c r="CH66" i="6" s="1"/>
  <c r="CH11" i="8"/>
  <c r="CH66" i="8" s="1"/>
</calcChain>
</file>

<file path=xl/sharedStrings.xml><?xml version="1.0" encoding="utf-8"?>
<sst xmlns="http://schemas.openxmlformats.org/spreadsheetml/2006/main" count="1496" uniqueCount="137">
  <si>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</si>
  <si>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</si>
  <si>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</si>
  <si>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</si>
  <si>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</si>
  <si>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</si>
  <si>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</si>
  <si>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</si>
  <si>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</si>
  <si>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</si>
  <si>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</si>
  <si>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</si>
  <si>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</si>
  <si>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</si>
  <si>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</si>
  <si>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</si>
  <si>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</si>
  <si>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</si>
  <si>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</si>
  <si>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</si>
  <si>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</si>
  <si>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</si>
  <si>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</si>
  <si>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</si>
  <si>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</si>
  <si>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</si>
  <si>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</si>
  <si>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</si>
  <si>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</si>
  <si>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</si>
  <si>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</si>
  <si>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</si>
  <si>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</si>
  <si>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</si>
  <si>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</si>
  <si>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</si>
  <si>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</si>
  <si>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</si>
  <si>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</si>
  <si>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</si>
  <si>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</si>
  <si>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</si>
  <si>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</si>
  <si>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</si>
  <si>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</si>
  <si>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</si>
  <si>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</si>
  <si>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</si>
  <si>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</si>
  <si>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</si>
  <si>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</si>
  <si>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</si>
  <si>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</si>
  <si>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</si>
  <si>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</si>
  <si>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</si>
  <si>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</si>
  <si>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</si>
  <si>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</si>
  <si>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</si>
  <si>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</si>
  <si>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</si>
  <si>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</si>
  <si>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</si>
  <si>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</si>
  <si>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</si>
  <si>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</si>
  <si>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</si>
  <si>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</si>
  <si>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</si>
  <si>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</si>
  <si>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</si>
  <si>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</si>
  <si>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</si>
  <si>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</si>
  <si>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</si>
  <si>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</si>
  <si>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</si>
  <si>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</si>
  <si>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</si>
  <si>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</si>
  <si>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</si>
  <si>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</si>
  <si>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</si>
  <si>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</si>
  <si>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</si>
  <si>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</si>
  <si>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</si>
  <si>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</si>
  <si>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</si>
  <si>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</si>
  <si>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</si>
  <si>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</si>
  <si>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</si>
  <si>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</si>
  <si>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</si>
  <si>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</si>
  <si>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</si>
  <si>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</si>
  <si>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</si>
  <si>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</si>
  <si>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</si>
  <si>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</si>
  <si>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</si>
  <si>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</si>
  <si>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</si>
  <si>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</si>
  <si>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</si>
  <si>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</si>
  <si>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</si>
  <si>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</si>
  <si>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</si>
  <si>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</si>
  <si>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</si>
  <si>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</si>
  <si>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</si>
  <si>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</si>
  <si>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</si>
  <si>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</si>
  <si>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</si>
  <si>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</si>
  <si>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</si>
  <si>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</si>
  <si>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</si>
  <si>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</si>
  <si>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</si>
  <si>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Север"</t>
  </si>
  <si>
    <t>ХМАО (Белоярский район)</t>
  </si>
  <si>
    <t>за 20</t>
  </si>
  <si>
    <t>ХМАО (Березовский район (Хулимсунт, Светлый, Приполярный))</t>
  </si>
  <si>
    <t>ХМАО (Нефтеюганский район (Салым)</t>
  </si>
  <si>
    <t>ХМАО (Октябрьский район)</t>
  </si>
  <si>
    <t>ХМАО (Советский район, г. Югорск)</t>
  </si>
  <si>
    <t>ХМАО (Советский район, кроме г.Югорск)</t>
  </si>
  <si>
    <t>ХМАО (Сургутский район, Сайгатина)</t>
  </si>
  <si>
    <t>ХМАО (Ханты-Мансийский район (Белогорье, Луговской, Троица, Кирпичный))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</si>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</sst>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1"/>
  <sheetViews>
    <sheetView tabSelected="1" view="pageBreakPreview" zoomScaleNormal="100" zoomScaleSheetLayoutView="100" workbookViewId="0">
      <selection activeCell="J16" sqref="J16:BW16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12" t="s">
        <v>123</v>
      </c>
    </row>
    <row r="2" spans="1:105" s="2" customFormat="1" ht="15" x14ac:dyDescent="0.25"/>
    <row r="3" spans="1:105" s="3" customFormat="1" ht="15.75" x14ac:dyDescent="0.2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136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 x14ac:dyDescent="0.2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127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pans="1:105" s="2" customFormat="1" ht="15" x14ac:dyDescent="0.25"/>
    <row r="10" spans="1:105" s="5" customFormat="1" ht="22.5" customHeight="1" x14ac:dyDescent="0.2">
      <c r="A10" s="30" t="s">
        <v>1</v>
      </c>
      <c r="B10" s="30"/>
      <c r="C10" s="30"/>
      <c r="D10" s="30"/>
      <c r="E10" s="30"/>
      <c r="F10" s="30"/>
      <c r="G10" s="30"/>
      <c r="H10" s="30"/>
      <c r="I10" s="30" t="s">
        <v>75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 t="s">
        <v>2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 t="s">
        <v>83</v>
      </c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s="10" customFormat="1" ht="11.25" customHeight="1" x14ac:dyDescent="0.15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24">
        <f>CH12+CH13+CH14+CH19+CH20</f>
        <v>50671.323919452851</v>
      </c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5" customFormat="1" ht="11.25" x14ac:dyDescent="0.2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4">
        <v>27791.82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5" customFormat="1" ht="11.25" x14ac:dyDescent="0.2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4">
        <v>8292.5213551107845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5" customFormat="1" ht="11.25" x14ac:dyDescent="0.2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4">
        <f>CH15+CH16+CH17+CH18</f>
        <v>1489.4964041160197</v>
      </c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5" customFormat="1" ht="11.25" x14ac:dyDescent="0.2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24">
        <v>766.61959067354542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5" customFormat="1" ht="11.25" x14ac:dyDescent="0.2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24">
        <v>223.92396983448265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5" customFormat="1" ht="11.25" x14ac:dyDescent="0.2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24">
        <v>126.71692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5" customFormat="1" ht="11.25" x14ac:dyDescent="0.2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24">
        <v>372.23592360799137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5" customFormat="1" ht="11.25" x14ac:dyDescent="0.2">
      <c r="A19" s="25" t="s">
        <v>12</v>
      </c>
      <c r="B19" s="26"/>
      <c r="C19" s="26"/>
      <c r="D19" s="26"/>
      <c r="E19" s="26"/>
      <c r="F19" s="26"/>
      <c r="G19" s="26"/>
      <c r="H19" s="27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4">
        <v>4310.8068822217483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5" customFormat="1" ht="11.25" x14ac:dyDescent="0.2">
      <c r="A20" s="25" t="s">
        <v>13</v>
      </c>
      <c r="B20" s="26"/>
      <c r="C20" s="26"/>
      <c r="D20" s="26"/>
      <c r="E20" s="26"/>
      <c r="F20" s="26"/>
      <c r="G20" s="26"/>
      <c r="H20" s="27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24">
        <f>CH21+CH26+CH29+CH34+CH44+CH45</f>
        <v>8786.6792780043052</v>
      </c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5" customFormat="1" ht="11.25" x14ac:dyDescent="0.2">
      <c r="A21" s="25" t="s">
        <v>14</v>
      </c>
      <c r="B21" s="26"/>
      <c r="C21" s="26"/>
      <c r="D21" s="26"/>
      <c r="E21" s="26"/>
      <c r="F21" s="26"/>
      <c r="G21" s="26"/>
      <c r="H21" s="27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24">
        <f>CH22+CH23+CH24+CH25</f>
        <v>3856.0960994639486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5" customFormat="1" ht="11.25" x14ac:dyDescent="0.2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24">
        <v>604.12832946394872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5" customFormat="1" ht="11.25" x14ac:dyDescent="0.2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24">
        <v>1615.0797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5" customFormat="1" ht="22.5" customHeight="1" x14ac:dyDescent="0.2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24">
        <v>1636.88807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11.25" x14ac:dyDescent="0.2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24">
        <v>0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5" customFormat="1" ht="11.25" x14ac:dyDescent="0.2">
      <c r="A26" s="25" t="s">
        <v>23</v>
      </c>
      <c r="B26" s="26"/>
      <c r="C26" s="26"/>
      <c r="D26" s="26"/>
      <c r="E26" s="26"/>
      <c r="F26" s="26"/>
      <c r="G26" s="26"/>
      <c r="H26" s="27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4">
        <f>CH27+CH28</f>
        <v>51.861816660000002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s="5" customFormat="1" ht="22.5" customHeight="1" x14ac:dyDescent="0.2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24">
        <v>28.050000000000004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11.25" x14ac:dyDescent="0.2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24">
        <v>23.811816660000002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5" customFormat="1" ht="11.25" x14ac:dyDescent="0.2">
      <c r="A29" s="25" t="s">
        <v>26</v>
      </c>
      <c r="B29" s="26"/>
      <c r="C29" s="26"/>
      <c r="D29" s="26"/>
      <c r="E29" s="26"/>
      <c r="F29" s="26"/>
      <c r="G29" s="26"/>
      <c r="H29" s="27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4">
        <f>CH30+CH31+CH32+CH33</f>
        <v>305.19155161000003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s="5" customFormat="1" ht="11.25" customHeight="1" x14ac:dyDescent="0.2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24">
        <v>289.63432069000004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5" customFormat="1" ht="11.25" x14ac:dyDescent="0.2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24">
        <v>4.1478109200000004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5" customFormat="1" ht="11.25" x14ac:dyDescent="0.2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24">
        <v>11.409420000000001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11.25" x14ac:dyDescent="0.2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24">
        <v>0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5" customFormat="1" ht="11.25" x14ac:dyDescent="0.2">
      <c r="A34" s="25" t="s">
        <v>40</v>
      </c>
      <c r="B34" s="26"/>
      <c r="C34" s="26"/>
      <c r="D34" s="26"/>
      <c r="E34" s="26"/>
      <c r="F34" s="26"/>
      <c r="G34" s="26"/>
      <c r="H34" s="27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4">
        <f>CH35+CH36+CH37+CH38+CH39</f>
        <v>3758.9770107298373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1"/>
    </row>
    <row r="35" spans="1:105" s="5" customFormat="1" ht="11.25" customHeight="1" x14ac:dyDescent="0.2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24">
        <v>383.30973469879785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11.25" x14ac:dyDescent="0.2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24">
        <v>0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5" customFormat="1" ht="11.25" x14ac:dyDescent="0.2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24">
        <v>50.811274959047097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spans="1:105" s="5" customFormat="1" ht="11.25" x14ac:dyDescent="0.2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24">
        <v>13.637705300488037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5" customFormat="1" ht="11.25" customHeight="1" x14ac:dyDescent="0.2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24">
        <f>CH40+CH41+CH42+CH43</f>
        <v>3311.2182957715045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1"/>
    </row>
    <row r="40" spans="1:105" s="5" customFormat="1" ht="11.25" customHeight="1" x14ac:dyDescent="0.2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24">
        <v>0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1"/>
    </row>
    <row r="41" spans="1:105" s="5" customFormat="1" ht="22.5" customHeight="1" x14ac:dyDescent="0.2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24">
        <v>174.15199999999999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1"/>
    </row>
    <row r="42" spans="1:105" s="5" customFormat="1" ht="11.25" customHeight="1" x14ac:dyDescent="0.2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24">
        <v>400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5" customFormat="1" ht="11.25" customHeight="1" x14ac:dyDescent="0.2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24">
        <v>2737.0662957715044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1"/>
    </row>
    <row r="44" spans="1:105" s="5" customFormat="1" ht="11.25" customHeight="1" x14ac:dyDescent="0.2">
      <c r="A44" s="25" t="s">
        <v>41</v>
      </c>
      <c r="B44" s="26"/>
      <c r="C44" s="26"/>
      <c r="D44" s="26"/>
      <c r="E44" s="26"/>
      <c r="F44" s="26"/>
      <c r="G44" s="26"/>
      <c r="H44" s="27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4">
        <v>0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1"/>
    </row>
    <row r="45" spans="1:105" s="5" customFormat="1" ht="11.25" customHeight="1" x14ac:dyDescent="0.2">
      <c r="A45" s="25" t="s">
        <v>42</v>
      </c>
      <c r="B45" s="26"/>
      <c r="C45" s="26"/>
      <c r="D45" s="26"/>
      <c r="E45" s="26"/>
      <c r="F45" s="26"/>
      <c r="G45" s="26"/>
      <c r="H45" s="27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4">
        <f>CH46+CH47+CH48+CH49+CH50+CH51</f>
        <v>814.55279954051935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1"/>
    </row>
    <row r="46" spans="1:105" s="5" customFormat="1" ht="11.25" customHeight="1" x14ac:dyDescent="0.2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24">
        <v>35.831873396601395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5" customFormat="1" ht="11.25" customHeight="1" x14ac:dyDescent="0.2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24">
        <v>405.07104583568349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s="5" customFormat="1" ht="11.25" customHeight="1" x14ac:dyDescent="0.2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24">
        <v>272.59169144598798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05" s="5" customFormat="1" ht="11.25" customHeight="1" x14ac:dyDescent="0.2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24">
        <v>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05" s="5" customFormat="1" ht="11.25" customHeight="1" x14ac:dyDescent="0.2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24"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1"/>
    </row>
    <row r="51" spans="1:105" s="5" customFormat="1" ht="11.25" customHeight="1" x14ac:dyDescent="0.2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24">
        <v>101.0581888622464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1"/>
    </row>
    <row r="52" spans="1:105" s="5" customFormat="1" ht="11.25" customHeight="1" x14ac:dyDescent="0.2">
      <c r="A52" s="25">
        <v>2</v>
      </c>
      <c r="B52" s="26"/>
      <c r="C52" s="26"/>
      <c r="D52" s="26"/>
      <c r="E52" s="26"/>
      <c r="F52" s="26"/>
      <c r="G52" s="26"/>
      <c r="H52" s="27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24">
        <v>0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1"/>
    </row>
    <row r="53" spans="1:105" s="5" customFormat="1" ht="11.25" customHeight="1" x14ac:dyDescent="0.2">
      <c r="A53" s="25">
        <v>3</v>
      </c>
      <c r="B53" s="26"/>
      <c r="C53" s="26"/>
      <c r="D53" s="26"/>
      <c r="E53" s="26"/>
      <c r="F53" s="26"/>
      <c r="G53" s="26"/>
      <c r="H53" s="27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4">
        <f>CH54+CH55+CH56+CH57+CH58</f>
        <v>0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1"/>
    </row>
    <row r="54" spans="1:105" s="5" customFormat="1" ht="11.25" customHeight="1" x14ac:dyDescent="0.2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24">
        <v>0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</row>
    <row r="55" spans="1:105" s="5" customFormat="1" ht="11.25" customHeight="1" x14ac:dyDescent="0.2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24"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</row>
    <row r="56" spans="1:105" s="5" customFormat="1" ht="11.25" x14ac:dyDescent="0.2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24">
        <v>0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</row>
    <row r="57" spans="1:105" s="5" customFormat="1" ht="11.25" x14ac:dyDescent="0.2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24">
        <v>0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</row>
    <row r="58" spans="1:105" s="5" customFormat="1" ht="11.25" x14ac:dyDescent="0.2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24">
        <v>0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1"/>
    </row>
    <row r="59" spans="1:105" s="5" customFormat="1" ht="11.25" x14ac:dyDescent="0.2">
      <c r="A59" s="25">
        <v>4</v>
      </c>
      <c r="B59" s="26"/>
      <c r="C59" s="26"/>
      <c r="D59" s="26"/>
      <c r="E59" s="26"/>
      <c r="F59" s="26"/>
      <c r="G59" s="26"/>
      <c r="H59" s="27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4">
        <v>0</v>
      </c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1"/>
    </row>
    <row r="60" spans="1:105" s="5" customFormat="1" ht="11.25" x14ac:dyDescent="0.2">
      <c r="A60" s="25" t="s">
        <v>53</v>
      </c>
      <c r="B60" s="26"/>
      <c r="C60" s="26"/>
      <c r="D60" s="26"/>
      <c r="E60" s="26"/>
      <c r="F60" s="26"/>
      <c r="G60" s="26"/>
      <c r="H60" s="27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24">
        <v>0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</row>
    <row r="61" spans="1:105" s="5" customFormat="1" ht="11.25" x14ac:dyDescent="0.2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24"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11.25" x14ac:dyDescent="0.2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24"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11.25" x14ac:dyDescent="0.2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24"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 x14ac:dyDescent="0.2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24"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11.25" x14ac:dyDescent="0.2">
      <c r="A65" s="25" t="s">
        <v>80</v>
      </c>
      <c r="B65" s="26"/>
      <c r="C65" s="26"/>
      <c r="D65" s="26"/>
      <c r="E65" s="26"/>
      <c r="F65" s="26"/>
      <c r="G65" s="26"/>
      <c r="H65" s="27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4">
        <v>0</v>
      </c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1"/>
    </row>
    <row r="66" spans="1:105" s="5" customFormat="1" ht="11.25" x14ac:dyDescent="0.2">
      <c r="A66" s="25">
        <v>5</v>
      </c>
      <c r="B66" s="26"/>
      <c r="C66" s="26"/>
      <c r="D66" s="26"/>
      <c r="E66" s="26"/>
      <c r="F66" s="26"/>
      <c r="G66" s="26"/>
      <c r="H66" s="27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24">
        <f>CH11+CH53-CH52</f>
        <v>50671.323919452851</v>
      </c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1"/>
    </row>
    <row r="67" spans="1:105" s="5" customFormat="1" ht="11.25" x14ac:dyDescent="0.2">
      <c r="A67" s="25" t="s">
        <v>59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5" customFormat="1" ht="11.25" customHeight="1" x14ac:dyDescent="0.2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24">
        <v>32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 x14ac:dyDescent="0.2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24">
        <v>121.94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 x14ac:dyDescent="0.2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24">
        <v>20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 x14ac:dyDescent="0.2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24">
        <v>21.51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1"/>
  <sheetViews>
    <sheetView view="pageBreakPreview" topLeftCell="A40" zoomScaleNormal="100" zoomScaleSheetLayoutView="100" workbookViewId="0">
      <selection activeCell="CH53" sqref="CH53:DA53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12" t="s">
        <v>123</v>
      </c>
    </row>
    <row r="2" spans="1:105" s="2" customFormat="1" ht="15" x14ac:dyDescent="0.25"/>
    <row r="3" spans="1:105" s="3" customFormat="1" ht="15.75" x14ac:dyDescent="0.2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136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 x14ac:dyDescent="0.2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129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pans="1:105" s="2" customFormat="1" ht="15" x14ac:dyDescent="0.25"/>
    <row r="10" spans="1:105" s="5" customFormat="1" ht="22.5" customHeight="1" x14ac:dyDescent="0.2">
      <c r="A10" s="30" t="s">
        <v>1</v>
      </c>
      <c r="B10" s="30"/>
      <c r="C10" s="30"/>
      <c r="D10" s="30"/>
      <c r="E10" s="30"/>
      <c r="F10" s="30"/>
      <c r="G10" s="30"/>
      <c r="H10" s="30"/>
      <c r="I10" s="30" t="s">
        <v>75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 t="s">
        <v>2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 t="s">
        <v>83</v>
      </c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s="10" customFormat="1" ht="11.25" customHeight="1" x14ac:dyDescent="0.15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24">
        <f>CH12+CH13+CH14+CH19+CH20</f>
        <v>5326.5028842437187</v>
      </c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5" customFormat="1" ht="11.25" x14ac:dyDescent="0.2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4">
        <v>2273.9817284520236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5" customFormat="1" ht="11.25" x14ac:dyDescent="0.2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4">
        <v>678.51051296101298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5" customFormat="1" ht="11.25" x14ac:dyDescent="0.2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4">
        <f>CH15+CH16+CH17+CH18</f>
        <v>43.290700179964666</v>
      </c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5" customFormat="1" ht="11.25" x14ac:dyDescent="0.2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24">
        <v>6.3815834222796441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5" customFormat="1" ht="11.25" x14ac:dyDescent="0.2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24">
        <v>0.60229999999999995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5" customFormat="1" ht="11.25" x14ac:dyDescent="0.2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24">
        <v>15.518370000000001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5" customFormat="1" ht="11.25" x14ac:dyDescent="0.2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24">
        <v>20.788446757685023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5" customFormat="1" ht="11.25" x14ac:dyDescent="0.2">
      <c r="A19" s="25" t="s">
        <v>12</v>
      </c>
      <c r="B19" s="26"/>
      <c r="C19" s="26"/>
      <c r="D19" s="26"/>
      <c r="E19" s="26"/>
      <c r="F19" s="26"/>
      <c r="G19" s="26"/>
      <c r="H19" s="27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4">
        <v>280.35646674273698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5" customFormat="1" ht="11.25" x14ac:dyDescent="0.2">
      <c r="A20" s="25" t="s">
        <v>13</v>
      </c>
      <c r="B20" s="26"/>
      <c r="C20" s="26"/>
      <c r="D20" s="26"/>
      <c r="E20" s="26"/>
      <c r="F20" s="26"/>
      <c r="G20" s="26"/>
      <c r="H20" s="27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24">
        <f>CH21+CH26+CH29+CH34+CH44+CH45</f>
        <v>2050.363475907981</v>
      </c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5" customFormat="1" ht="11.25" x14ac:dyDescent="0.2">
      <c r="A21" s="25" t="s">
        <v>14</v>
      </c>
      <c r="B21" s="26"/>
      <c r="C21" s="26"/>
      <c r="D21" s="26"/>
      <c r="E21" s="26"/>
      <c r="F21" s="26"/>
      <c r="G21" s="26"/>
      <c r="H21" s="27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24">
        <f>CH22+CH23+CH24+CH25</f>
        <v>1609.154046680994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5" customFormat="1" ht="11.25" x14ac:dyDescent="0.2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24">
        <v>13.842556680993935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5" customFormat="1" ht="11.25" x14ac:dyDescent="0.2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24">
        <v>1595.31149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5" customFormat="1" ht="22.5" customHeight="1" x14ac:dyDescent="0.2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24">
        <v>0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11.25" x14ac:dyDescent="0.2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24">
        <v>0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5" customFormat="1" ht="11.25" x14ac:dyDescent="0.2">
      <c r="A26" s="25" t="s">
        <v>23</v>
      </c>
      <c r="B26" s="26"/>
      <c r="C26" s="26"/>
      <c r="D26" s="26"/>
      <c r="E26" s="26"/>
      <c r="F26" s="26"/>
      <c r="G26" s="26"/>
      <c r="H26" s="27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4">
        <f>CH27+CH28</f>
        <v>23.925000000000004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s="5" customFormat="1" ht="22.5" customHeight="1" x14ac:dyDescent="0.2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24">
        <v>23.925000000000004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11.25" x14ac:dyDescent="0.2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24">
        <v>0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5" customFormat="1" ht="11.25" x14ac:dyDescent="0.2">
      <c r="A29" s="25" t="s">
        <v>26</v>
      </c>
      <c r="B29" s="26"/>
      <c r="C29" s="26"/>
      <c r="D29" s="26"/>
      <c r="E29" s="26"/>
      <c r="F29" s="26"/>
      <c r="G29" s="26"/>
      <c r="H29" s="27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4">
        <f>CH30+CH31+CH32+CH33</f>
        <v>70.051916037124982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s="5" customFormat="1" ht="11.25" customHeight="1" x14ac:dyDescent="0.2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24">
        <v>70.051916037124982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5" customFormat="1" ht="11.25" x14ac:dyDescent="0.2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24">
        <v>0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5" customFormat="1" ht="11.25" x14ac:dyDescent="0.2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24">
        <v>0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11.25" x14ac:dyDescent="0.2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24">
        <v>0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5" customFormat="1" ht="11.25" x14ac:dyDescent="0.2">
      <c r="A34" s="25" t="s">
        <v>40</v>
      </c>
      <c r="B34" s="26"/>
      <c r="C34" s="26"/>
      <c r="D34" s="26"/>
      <c r="E34" s="26"/>
      <c r="F34" s="26"/>
      <c r="G34" s="26"/>
      <c r="H34" s="27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4">
        <f>CH35+CH36+CH37+CH38+CH39</f>
        <v>273.68908506841427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1"/>
    </row>
    <row r="35" spans="1:105" s="5" customFormat="1" ht="11.25" customHeight="1" x14ac:dyDescent="0.2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24">
        <v>95.203435995330736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11.25" x14ac:dyDescent="0.2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24">
        <v>0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5" customFormat="1" ht="11.25" x14ac:dyDescent="0.2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24">
        <v>3.7321595003364898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spans="1:105" s="5" customFormat="1" ht="11.25" x14ac:dyDescent="0.2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24">
        <v>1.001708605836571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5" customFormat="1" ht="11.25" customHeight="1" x14ac:dyDescent="0.2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24">
        <f>CH40+CH41+CH42+CH43</f>
        <v>173.75178096691047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1"/>
    </row>
    <row r="40" spans="1:105" s="5" customFormat="1" ht="11.25" customHeight="1" x14ac:dyDescent="0.2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24">
        <v>0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1"/>
    </row>
    <row r="41" spans="1:105" s="5" customFormat="1" ht="22.5" customHeight="1" x14ac:dyDescent="0.2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24">
        <v>0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1"/>
    </row>
    <row r="42" spans="1:105" s="5" customFormat="1" ht="11.25" customHeight="1" x14ac:dyDescent="0.2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24">
        <v>0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5" customFormat="1" ht="11.25" customHeight="1" x14ac:dyDescent="0.2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24">
        <v>173.75178096691047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1"/>
    </row>
    <row r="44" spans="1:105" s="5" customFormat="1" ht="11.25" customHeight="1" x14ac:dyDescent="0.2">
      <c r="A44" s="25" t="s">
        <v>41</v>
      </c>
      <c r="B44" s="26"/>
      <c r="C44" s="26"/>
      <c r="D44" s="26"/>
      <c r="E44" s="26"/>
      <c r="F44" s="26"/>
      <c r="G44" s="26"/>
      <c r="H44" s="27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4">
        <v>0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1"/>
    </row>
    <row r="45" spans="1:105" s="5" customFormat="1" ht="11.25" customHeight="1" x14ac:dyDescent="0.2">
      <c r="A45" s="25" t="s">
        <v>42</v>
      </c>
      <c r="B45" s="26"/>
      <c r="C45" s="26"/>
      <c r="D45" s="26"/>
      <c r="E45" s="26"/>
      <c r="F45" s="26"/>
      <c r="G45" s="26"/>
      <c r="H45" s="27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4">
        <f>CH46+CH47+CH48+CH49+CH50+CH51</f>
        <v>73.54342812144759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1"/>
    </row>
    <row r="46" spans="1:105" s="5" customFormat="1" ht="11.25" customHeight="1" x14ac:dyDescent="0.2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24">
        <v>32.434708789280755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5" customFormat="1" ht="11.25" customHeight="1" x14ac:dyDescent="0.2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24">
        <v>29.182902713722626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s="5" customFormat="1" ht="11.25" customHeight="1" x14ac:dyDescent="0.2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24">
        <v>4.5029507298590383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05" s="5" customFormat="1" ht="11.25" customHeight="1" x14ac:dyDescent="0.2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24">
        <v>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05" s="5" customFormat="1" ht="11.25" customHeight="1" x14ac:dyDescent="0.2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24"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1"/>
    </row>
    <row r="51" spans="1:105" s="5" customFormat="1" ht="11.25" customHeight="1" x14ac:dyDescent="0.2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24">
        <v>7.4228658885851626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1"/>
    </row>
    <row r="52" spans="1:105" s="5" customFormat="1" ht="11.25" customHeight="1" x14ac:dyDescent="0.2">
      <c r="A52" s="25">
        <v>2</v>
      </c>
      <c r="B52" s="26"/>
      <c r="C52" s="26"/>
      <c r="D52" s="26"/>
      <c r="E52" s="26"/>
      <c r="F52" s="26"/>
      <c r="G52" s="26"/>
      <c r="H52" s="27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24">
        <v>0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1"/>
    </row>
    <row r="53" spans="1:105" s="5" customFormat="1" ht="11.25" customHeight="1" x14ac:dyDescent="0.2">
      <c r="A53" s="25">
        <v>3</v>
      </c>
      <c r="B53" s="26"/>
      <c r="C53" s="26"/>
      <c r="D53" s="26"/>
      <c r="E53" s="26"/>
      <c r="F53" s="26"/>
      <c r="G53" s="26"/>
      <c r="H53" s="27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4">
        <f>CH54+CH55+CH56+CH57+CH58</f>
        <v>13.962859055657955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1"/>
    </row>
    <row r="54" spans="1:105" s="5" customFormat="1" ht="11.25" customHeight="1" x14ac:dyDescent="0.2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24">
        <v>0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</row>
    <row r="55" spans="1:105" s="5" customFormat="1" ht="11.25" customHeight="1" x14ac:dyDescent="0.2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24"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</row>
    <row r="56" spans="1:105" s="5" customFormat="1" ht="11.25" x14ac:dyDescent="0.2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24">
        <v>13.104040396238284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</row>
    <row r="57" spans="1:105" s="5" customFormat="1" ht="11.25" x14ac:dyDescent="0.2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24">
        <v>0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</row>
    <row r="58" spans="1:105" s="5" customFormat="1" ht="11.25" x14ac:dyDescent="0.2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24">
        <v>0.85881865941966973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1"/>
    </row>
    <row r="59" spans="1:105" s="5" customFormat="1" ht="11.25" x14ac:dyDescent="0.2">
      <c r="A59" s="25">
        <v>4</v>
      </c>
      <c r="B59" s="26"/>
      <c r="C59" s="26"/>
      <c r="D59" s="26"/>
      <c r="E59" s="26"/>
      <c r="F59" s="26"/>
      <c r="G59" s="26"/>
      <c r="H59" s="27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4">
        <v>3.2760100990595711</v>
      </c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1"/>
    </row>
    <row r="60" spans="1:105" s="5" customFormat="1" ht="11.25" x14ac:dyDescent="0.2">
      <c r="A60" s="25" t="s">
        <v>53</v>
      </c>
      <c r="B60" s="26"/>
      <c r="C60" s="26"/>
      <c r="D60" s="26"/>
      <c r="E60" s="26"/>
      <c r="F60" s="26"/>
      <c r="G60" s="26"/>
      <c r="H60" s="27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24">
        <v>0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</row>
    <row r="61" spans="1:105" s="5" customFormat="1" ht="11.25" x14ac:dyDescent="0.2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24"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11.25" x14ac:dyDescent="0.2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24"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11.25" x14ac:dyDescent="0.2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24"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 x14ac:dyDescent="0.2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24"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11.25" x14ac:dyDescent="0.2">
      <c r="A65" s="25" t="s">
        <v>80</v>
      </c>
      <c r="B65" s="26"/>
      <c r="C65" s="26"/>
      <c r="D65" s="26"/>
      <c r="E65" s="26"/>
      <c r="F65" s="26"/>
      <c r="G65" s="26"/>
      <c r="H65" s="27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4">
        <v>3.2760100990595711</v>
      </c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1"/>
    </row>
    <row r="66" spans="1:105" s="5" customFormat="1" ht="11.25" x14ac:dyDescent="0.2">
      <c r="A66" s="25">
        <v>5</v>
      </c>
      <c r="B66" s="26"/>
      <c r="C66" s="26"/>
      <c r="D66" s="26"/>
      <c r="E66" s="26"/>
      <c r="F66" s="26"/>
      <c r="G66" s="26"/>
      <c r="H66" s="27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24">
        <f>CH11+CH53+CH59-CH52</f>
        <v>5343.7417533984362</v>
      </c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1"/>
    </row>
    <row r="67" spans="1:105" s="5" customFormat="1" ht="11.25" x14ac:dyDescent="0.2">
      <c r="A67" s="25" t="s">
        <v>59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5" customFormat="1" ht="11.25" customHeight="1" x14ac:dyDescent="0.2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24">
        <v>5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 x14ac:dyDescent="0.2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24">
        <v>17.97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 x14ac:dyDescent="0.2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24">
        <v>1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 x14ac:dyDescent="0.2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24">
        <v>1.88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1"/>
  <sheetViews>
    <sheetView view="pageBreakPreview" zoomScaleNormal="100" zoomScaleSheetLayoutView="100" workbookViewId="0">
      <selection activeCell="DM19" sqref="DM19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12" t="s">
        <v>123</v>
      </c>
    </row>
    <row r="2" spans="1:105" s="2" customFormat="1" ht="15" x14ac:dyDescent="0.25"/>
    <row r="3" spans="1:105" s="3" customFormat="1" ht="15.75" x14ac:dyDescent="0.2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136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 x14ac:dyDescent="0.2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130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pans="1:105" s="2" customFormat="1" ht="15" x14ac:dyDescent="0.25"/>
    <row r="10" spans="1:105" s="5" customFormat="1" ht="22.5" customHeight="1" x14ac:dyDescent="0.2">
      <c r="A10" s="30" t="s">
        <v>1</v>
      </c>
      <c r="B10" s="30"/>
      <c r="C10" s="30"/>
      <c r="D10" s="30"/>
      <c r="E10" s="30"/>
      <c r="F10" s="30"/>
      <c r="G10" s="30"/>
      <c r="H10" s="30"/>
      <c r="I10" s="30" t="s">
        <v>75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 t="s">
        <v>2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 t="s">
        <v>83</v>
      </c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s="10" customFormat="1" ht="11.25" customHeight="1" x14ac:dyDescent="0.15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24">
        <f>CH12+CH13+CH14+CH19+CH20</f>
        <v>2282.5019533350478</v>
      </c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5" customFormat="1" ht="11.25" x14ac:dyDescent="0.2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4">
        <v>827.83641077026118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5" customFormat="1" ht="11.25" x14ac:dyDescent="0.2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4">
        <v>247.00977175480608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5" customFormat="1" ht="11.25" x14ac:dyDescent="0.2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4">
        <f>CH15+CH16+CH17+CH18</f>
        <v>16.422719999999998</v>
      </c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5" customFormat="1" ht="11.25" x14ac:dyDescent="0.2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24">
        <v>0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5" customFormat="1" ht="11.25" x14ac:dyDescent="0.2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24">
        <v>7.2454799999999997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5" customFormat="1" ht="11.25" x14ac:dyDescent="0.2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24">
        <v>9.1772399999999994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5" customFormat="1" ht="11.25" x14ac:dyDescent="0.2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24">
        <v>0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5" customFormat="1" ht="11.25" x14ac:dyDescent="0.2">
      <c r="A19" s="25" t="s">
        <v>12</v>
      </c>
      <c r="B19" s="26"/>
      <c r="C19" s="26"/>
      <c r="D19" s="26"/>
      <c r="E19" s="26"/>
      <c r="F19" s="26"/>
      <c r="G19" s="26"/>
      <c r="H19" s="27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4">
        <v>429.92153999999999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5" customFormat="1" ht="11.25" x14ac:dyDescent="0.2">
      <c r="A20" s="25" t="s">
        <v>13</v>
      </c>
      <c r="B20" s="26"/>
      <c r="C20" s="26"/>
      <c r="D20" s="26"/>
      <c r="E20" s="26"/>
      <c r="F20" s="26"/>
      <c r="G20" s="26"/>
      <c r="H20" s="27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24">
        <f>CH21+CH26+CH29+CH34+CH44+CH45</f>
        <v>761.31151080998029</v>
      </c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5" customFormat="1" ht="11.25" x14ac:dyDescent="0.2">
      <c r="A21" s="25" t="s">
        <v>14</v>
      </c>
      <c r="B21" s="26"/>
      <c r="C21" s="26"/>
      <c r="D21" s="26"/>
      <c r="E21" s="26"/>
      <c r="F21" s="26"/>
      <c r="G21" s="26"/>
      <c r="H21" s="27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24">
        <f>CH22+CH23+CH24+CH25</f>
        <v>0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5" customFormat="1" ht="11.25" x14ac:dyDescent="0.2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24">
        <v>0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5" customFormat="1" ht="11.25" x14ac:dyDescent="0.2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24">
        <v>0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5" customFormat="1" ht="22.5" customHeight="1" x14ac:dyDescent="0.2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24">
        <v>0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11.25" x14ac:dyDescent="0.2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24">
        <v>0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5" customFormat="1" ht="11.25" x14ac:dyDescent="0.2">
      <c r="A26" s="25" t="s">
        <v>23</v>
      </c>
      <c r="B26" s="26"/>
      <c r="C26" s="26"/>
      <c r="D26" s="26"/>
      <c r="E26" s="26"/>
      <c r="F26" s="26"/>
      <c r="G26" s="26"/>
      <c r="H26" s="27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4">
        <f>CH27+CH28</f>
        <v>0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s="5" customFormat="1" ht="22.5" customHeight="1" x14ac:dyDescent="0.2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24">
        <v>0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11.25" x14ac:dyDescent="0.2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24">
        <v>0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5" customFormat="1" ht="11.25" x14ac:dyDescent="0.2">
      <c r="A29" s="25" t="s">
        <v>26</v>
      </c>
      <c r="B29" s="26"/>
      <c r="C29" s="26"/>
      <c r="D29" s="26"/>
      <c r="E29" s="26"/>
      <c r="F29" s="26"/>
      <c r="G29" s="26"/>
      <c r="H29" s="27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4">
        <f>CH30+CH31+CH32+CH33</f>
        <v>101.60257492000001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s="5" customFormat="1" ht="11.25" customHeight="1" x14ac:dyDescent="0.2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24">
        <v>101.60257492000001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5" customFormat="1" ht="11.25" x14ac:dyDescent="0.2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24">
        <v>0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5" customFormat="1" ht="11.25" x14ac:dyDescent="0.2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24">
        <v>0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11.25" x14ac:dyDescent="0.2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24">
        <v>0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5" customFormat="1" ht="11.25" x14ac:dyDescent="0.2">
      <c r="A34" s="25" t="s">
        <v>40</v>
      </c>
      <c r="B34" s="26"/>
      <c r="C34" s="26"/>
      <c r="D34" s="26"/>
      <c r="E34" s="26"/>
      <c r="F34" s="26"/>
      <c r="G34" s="26"/>
      <c r="H34" s="27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4">
        <f>CH35+CH36+CH37+CH38+CH39</f>
        <v>653.12836135454427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1"/>
    </row>
    <row r="35" spans="1:105" s="5" customFormat="1" ht="11.25" customHeight="1" x14ac:dyDescent="0.2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24">
        <v>497.21851781827951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11.25" x14ac:dyDescent="0.2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24">
        <v>0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5" customFormat="1" ht="11.25" x14ac:dyDescent="0.2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24">
        <v>3.3086619290626511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spans="1:105" s="5" customFormat="1" ht="11.25" x14ac:dyDescent="0.2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24">
        <v>0.88804219858424338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5" customFormat="1" ht="11.25" customHeight="1" x14ac:dyDescent="0.2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24">
        <f>CH40+CH41+CH42+CH43</f>
        <v>151.71313940861791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1"/>
    </row>
    <row r="40" spans="1:105" s="5" customFormat="1" ht="11.25" customHeight="1" x14ac:dyDescent="0.2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24">
        <v>0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1"/>
    </row>
    <row r="41" spans="1:105" s="5" customFormat="1" ht="22.5" customHeight="1" x14ac:dyDescent="0.2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24">
        <v>0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1"/>
    </row>
    <row r="42" spans="1:105" s="5" customFormat="1" ht="11.25" customHeight="1" x14ac:dyDescent="0.2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24">
        <v>0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5" customFormat="1" ht="11.25" customHeight="1" x14ac:dyDescent="0.2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24">
        <v>151.71313940861791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1"/>
    </row>
    <row r="44" spans="1:105" s="5" customFormat="1" ht="11.25" customHeight="1" x14ac:dyDescent="0.2">
      <c r="A44" s="25" t="s">
        <v>41</v>
      </c>
      <c r="B44" s="26"/>
      <c r="C44" s="26"/>
      <c r="D44" s="26"/>
      <c r="E44" s="26"/>
      <c r="F44" s="26"/>
      <c r="G44" s="26"/>
      <c r="H44" s="27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4">
        <v>0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1"/>
    </row>
    <row r="45" spans="1:105" s="5" customFormat="1" ht="11.25" customHeight="1" x14ac:dyDescent="0.2">
      <c r="A45" s="25" t="s">
        <v>42</v>
      </c>
      <c r="B45" s="26"/>
      <c r="C45" s="26"/>
      <c r="D45" s="26"/>
      <c r="E45" s="26"/>
      <c r="F45" s="26"/>
      <c r="G45" s="26"/>
      <c r="H45" s="27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4">
        <f>CH46+CH47+CH48+CH49+CH50+CH51</f>
        <v>6.5805745354359155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1"/>
    </row>
    <row r="46" spans="1:105" s="5" customFormat="1" ht="11.25" customHeight="1" x14ac:dyDescent="0.2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24">
        <v>0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5" customFormat="1" ht="11.25" customHeight="1" x14ac:dyDescent="0.2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24">
        <v>0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s="5" customFormat="1" ht="11.25" customHeight="1" x14ac:dyDescent="0.2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24">
        <v>0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05" s="5" customFormat="1" ht="11.25" customHeight="1" x14ac:dyDescent="0.2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24">
        <v>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05" s="5" customFormat="1" ht="11.25" customHeight="1" x14ac:dyDescent="0.2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24"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1"/>
    </row>
    <row r="51" spans="1:105" s="5" customFormat="1" ht="11.25" customHeight="1" x14ac:dyDescent="0.2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24">
        <v>6.5805745354359155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1"/>
    </row>
    <row r="52" spans="1:105" s="5" customFormat="1" ht="11.25" customHeight="1" x14ac:dyDescent="0.2">
      <c r="A52" s="25">
        <v>2</v>
      </c>
      <c r="B52" s="26"/>
      <c r="C52" s="26"/>
      <c r="D52" s="26"/>
      <c r="E52" s="26"/>
      <c r="F52" s="26"/>
      <c r="G52" s="26"/>
      <c r="H52" s="27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24">
        <v>0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1"/>
    </row>
    <row r="53" spans="1:105" s="5" customFormat="1" ht="11.25" customHeight="1" x14ac:dyDescent="0.2">
      <c r="A53" s="25">
        <v>3</v>
      </c>
      <c r="B53" s="26"/>
      <c r="C53" s="26"/>
      <c r="D53" s="26"/>
      <c r="E53" s="26"/>
      <c r="F53" s="26"/>
      <c r="G53" s="26"/>
      <c r="H53" s="27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4">
        <f>CH54+CH55+CH56+CH57+CH58</f>
        <v>0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1"/>
    </row>
    <row r="54" spans="1:105" s="5" customFormat="1" ht="11.25" customHeight="1" x14ac:dyDescent="0.2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24">
        <v>0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</row>
    <row r="55" spans="1:105" s="5" customFormat="1" ht="11.25" customHeight="1" x14ac:dyDescent="0.2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24"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</row>
    <row r="56" spans="1:105" s="5" customFormat="1" ht="11.25" x14ac:dyDescent="0.2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24">
        <v>0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</row>
    <row r="57" spans="1:105" s="5" customFormat="1" ht="11.25" x14ac:dyDescent="0.2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24">
        <v>0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</row>
    <row r="58" spans="1:105" s="5" customFormat="1" ht="11.25" x14ac:dyDescent="0.2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24">
        <v>0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1"/>
    </row>
    <row r="59" spans="1:105" s="5" customFormat="1" ht="11.25" x14ac:dyDescent="0.2">
      <c r="A59" s="25">
        <v>4</v>
      </c>
      <c r="B59" s="26"/>
      <c r="C59" s="26"/>
      <c r="D59" s="26"/>
      <c r="E59" s="26"/>
      <c r="F59" s="26"/>
      <c r="G59" s="26"/>
      <c r="H59" s="27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4">
        <v>0</v>
      </c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1"/>
    </row>
    <row r="60" spans="1:105" s="5" customFormat="1" ht="11.25" x14ac:dyDescent="0.2">
      <c r="A60" s="25" t="s">
        <v>53</v>
      </c>
      <c r="B60" s="26"/>
      <c r="C60" s="26"/>
      <c r="D60" s="26"/>
      <c r="E60" s="26"/>
      <c r="F60" s="26"/>
      <c r="G60" s="26"/>
      <c r="H60" s="27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24">
        <v>0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</row>
    <row r="61" spans="1:105" s="5" customFormat="1" ht="11.25" x14ac:dyDescent="0.2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24"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11.25" x14ac:dyDescent="0.2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24"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11.25" x14ac:dyDescent="0.2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24"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 x14ac:dyDescent="0.2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24"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11.25" x14ac:dyDescent="0.2">
      <c r="A65" s="25" t="s">
        <v>80</v>
      </c>
      <c r="B65" s="26"/>
      <c r="C65" s="26"/>
      <c r="D65" s="26"/>
      <c r="E65" s="26"/>
      <c r="F65" s="26"/>
      <c r="G65" s="26"/>
      <c r="H65" s="27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4">
        <v>0</v>
      </c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1"/>
    </row>
    <row r="66" spans="1:105" s="5" customFormat="1" ht="11.25" x14ac:dyDescent="0.2">
      <c r="A66" s="25">
        <v>5</v>
      </c>
      <c r="B66" s="26"/>
      <c r="C66" s="26"/>
      <c r="D66" s="26"/>
      <c r="E66" s="26"/>
      <c r="F66" s="26"/>
      <c r="G66" s="26"/>
      <c r="H66" s="27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24">
        <f>CH11+CH53-CH52</f>
        <v>2282.5019533350478</v>
      </c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1"/>
    </row>
    <row r="67" spans="1:105" s="5" customFormat="1" ht="11.25" x14ac:dyDescent="0.2">
      <c r="A67" s="25" t="s">
        <v>59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5" customFormat="1" ht="11.25" customHeight="1" x14ac:dyDescent="0.2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24">
        <v>2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 x14ac:dyDescent="0.2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24">
        <v>4.13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 x14ac:dyDescent="0.2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24">
        <v>4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 x14ac:dyDescent="0.2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24">
        <v>1.88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1"/>
  <sheetViews>
    <sheetView view="pageBreakPreview" topLeftCell="A52" zoomScaleNormal="100" zoomScaleSheetLayoutView="100" workbookViewId="0">
      <selection activeCell="DH76" sqref="DH76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12" t="s">
        <v>123</v>
      </c>
    </row>
    <row r="2" spans="1:105" s="2" customFormat="1" ht="15" x14ac:dyDescent="0.25"/>
    <row r="3" spans="1:105" s="3" customFormat="1" ht="15.75" x14ac:dyDescent="0.2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136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 x14ac:dyDescent="0.2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131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pans="1:105" s="2" customFormat="1" ht="15" x14ac:dyDescent="0.25"/>
    <row r="10" spans="1:105" s="5" customFormat="1" ht="22.5" customHeight="1" x14ac:dyDescent="0.2">
      <c r="A10" s="30" t="s">
        <v>1</v>
      </c>
      <c r="B10" s="30"/>
      <c r="C10" s="30"/>
      <c r="D10" s="30"/>
      <c r="E10" s="30"/>
      <c r="F10" s="30"/>
      <c r="G10" s="30"/>
      <c r="H10" s="30"/>
      <c r="I10" s="30" t="s">
        <v>75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 t="s">
        <v>2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 t="s">
        <v>83</v>
      </c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s="10" customFormat="1" ht="11.25" customHeight="1" x14ac:dyDescent="0.15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24">
        <f>CH12+CH13+CH14+CH19+CH20</f>
        <v>50186.192545744809</v>
      </c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5" customFormat="1" ht="11.25" x14ac:dyDescent="0.2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4">
        <v>23559.762410801126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5" customFormat="1" ht="11.25" x14ac:dyDescent="0.2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4">
        <v>7029.7603004374914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5" customFormat="1" ht="11.25" x14ac:dyDescent="0.2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4">
        <f>CH15+CH16+CH17+CH18</f>
        <v>1678.6233362299522</v>
      </c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5" customFormat="1" ht="11.25" x14ac:dyDescent="0.2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24">
        <v>718.15020940470072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5" customFormat="1" ht="11.25" x14ac:dyDescent="0.2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24">
        <v>247.47902368664188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5" customFormat="1" ht="11.25" x14ac:dyDescent="0.2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24">
        <v>418.57560999999998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5" customFormat="1" ht="11.25" x14ac:dyDescent="0.2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24">
        <v>294.41849313860968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5" customFormat="1" ht="11.25" x14ac:dyDescent="0.2">
      <c r="A19" s="25" t="s">
        <v>12</v>
      </c>
      <c r="B19" s="26"/>
      <c r="C19" s="26"/>
      <c r="D19" s="26"/>
      <c r="E19" s="26"/>
      <c r="F19" s="26"/>
      <c r="G19" s="26"/>
      <c r="H19" s="27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4">
        <v>4138.1743277744317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5" customFormat="1" ht="11.25" x14ac:dyDescent="0.2">
      <c r="A20" s="25" t="s">
        <v>13</v>
      </c>
      <c r="B20" s="26"/>
      <c r="C20" s="26"/>
      <c r="D20" s="26"/>
      <c r="E20" s="26"/>
      <c r="F20" s="26"/>
      <c r="G20" s="26"/>
      <c r="H20" s="27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24">
        <f>CH21+CH26+CH29+CH34+CH44+CH45</f>
        <v>13779.872170501809</v>
      </c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5" customFormat="1" ht="11.25" x14ac:dyDescent="0.2">
      <c r="A21" s="25" t="s">
        <v>14</v>
      </c>
      <c r="B21" s="26"/>
      <c r="C21" s="26"/>
      <c r="D21" s="26"/>
      <c r="E21" s="26"/>
      <c r="F21" s="26"/>
      <c r="G21" s="26"/>
      <c r="H21" s="27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24">
        <f>CH22+CH23+CH24+CH25</f>
        <v>9052.475475515268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5" customFormat="1" ht="11.25" x14ac:dyDescent="0.2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24">
        <v>983.18819551526622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5" customFormat="1" ht="11.25" x14ac:dyDescent="0.2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24">
        <v>3770.2510400000001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5" customFormat="1" ht="22.5" customHeight="1" x14ac:dyDescent="0.2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24">
        <v>4299.0362400000004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11.25" x14ac:dyDescent="0.2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24">
        <v>0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5" customFormat="1" ht="11.25" x14ac:dyDescent="0.2">
      <c r="A26" s="25" t="s">
        <v>23</v>
      </c>
      <c r="B26" s="26"/>
      <c r="C26" s="26"/>
      <c r="D26" s="26"/>
      <c r="E26" s="26"/>
      <c r="F26" s="26"/>
      <c r="G26" s="26"/>
      <c r="H26" s="27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4">
        <f>CH27+CH28</f>
        <v>43.511969999999998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s="5" customFormat="1" ht="22.5" customHeight="1" x14ac:dyDescent="0.2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24">
        <v>13.18197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11.25" x14ac:dyDescent="0.2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24">
        <v>30.33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5" customFormat="1" ht="11.25" x14ac:dyDescent="0.2">
      <c r="A29" s="25" t="s">
        <v>26</v>
      </c>
      <c r="B29" s="26"/>
      <c r="C29" s="26"/>
      <c r="D29" s="26"/>
      <c r="E29" s="26"/>
      <c r="F29" s="26"/>
      <c r="G29" s="26"/>
      <c r="H29" s="27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4">
        <f>CH30+CH31+CH32+CH33</f>
        <v>1576.9507854139997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s="5" customFormat="1" ht="11.25" customHeight="1" x14ac:dyDescent="0.2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24">
        <v>1574.9075295799996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5" customFormat="1" ht="11.25" x14ac:dyDescent="0.2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24">
        <v>2.043255834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5" customFormat="1" ht="11.25" x14ac:dyDescent="0.2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24">
        <v>0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11.25" x14ac:dyDescent="0.2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24">
        <v>0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5" customFormat="1" ht="11.25" x14ac:dyDescent="0.2">
      <c r="A34" s="25" t="s">
        <v>40</v>
      </c>
      <c r="B34" s="26"/>
      <c r="C34" s="26"/>
      <c r="D34" s="26"/>
      <c r="E34" s="26"/>
      <c r="F34" s="26"/>
      <c r="G34" s="26"/>
      <c r="H34" s="27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4">
        <f>CH35+CH36+CH37+CH38+CH39</f>
        <v>2530.9184807910979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1"/>
    </row>
    <row r="35" spans="1:105" s="5" customFormat="1" ht="11.25" customHeight="1" x14ac:dyDescent="0.2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24">
        <v>127.15777450296119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11.25" x14ac:dyDescent="0.2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24">
        <v>0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5" customFormat="1" ht="11.25" x14ac:dyDescent="0.2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24">
        <v>46.858975446708151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spans="1:105" s="5" customFormat="1" ht="11.25" x14ac:dyDescent="0.2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24">
        <v>12.576911292622977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5" customFormat="1" ht="11.25" customHeight="1" x14ac:dyDescent="0.2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24">
        <f>CH40+CH41+CH42+CH43</f>
        <v>2344.3248195488054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1"/>
    </row>
    <row r="40" spans="1:105" s="5" customFormat="1" ht="11.25" customHeight="1" x14ac:dyDescent="0.2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24">
        <v>0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1"/>
    </row>
    <row r="41" spans="1:105" s="5" customFormat="1" ht="22.5" customHeight="1" x14ac:dyDescent="0.2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24">
        <v>0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1"/>
    </row>
    <row r="42" spans="1:105" s="5" customFormat="1" ht="11.25" customHeight="1" x14ac:dyDescent="0.2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24">
        <v>0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5" customFormat="1" ht="11.25" customHeight="1" x14ac:dyDescent="0.2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24">
        <v>2344.3248195488054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1"/>
    </row>
    <row r="44" spans="1:105" s="5" customFormat="1" ht="11.25" customHeight="1" x14ac:dyDescent="0.2">
      <c r="A44" s="25" t="s">
        <v>41</v>
      </c>
      <c r="B44" s="26"/>
      <c r="C44" s="26"/>
      <c r="D44" s="26"/>
      <c r="E44" s="26"/>
      <c r="F44" s="26"/>
      <c r="G44" s="26"/>
      <c r="H44" s="27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4">
        <v>0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1"/>
    </row>
    <row r="45" spans="1:105" s="5" customFormat="1" ht="11.25" customHeight="1" x14ac:dyDescent="0.2">
      <c r="A45" s="25" t="s">
        <v>42</v>
      </c>
      <c r="B45" s="26"/>
      <c r="C45" s="26"/>
      <c r="D45" s="26"/>
      <c r="E45" s="26"/>
      <c r="F45" s="26"/>
      <c r="G45" s="26"/>
      <c r="H45" s="27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4">
        <f>CH46+CH47+CH48+CH49+CH50+CH51</f>
        <v>576.01545878144566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1"/>
    </row>
    <row r="46" spans="1:105" s="5" customFormat="1" ht="11.25" customHeight="1" x14ac:dyDescent="0.2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24">
        <v>48.104800323431533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5" customFormat="1" ht="11.25" customHeight="1" x14ac:dyDescent="0.2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24">
        <v>321.48606427447959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s="5" customFormat="1" ht="11.25" customHeight="1" x14ac:dyDescent="0.2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24">
        <v>113.22710613779067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05" s="5" customFormat="1" ht="11.25" customHeight="1" x14ac:dyDescent="0.2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24">
        <v>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05" s="5" customFormat="1" ht="11.25" customHeight="1" x14ac:dyDescent="0.2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24"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1"/>
    </row>
    <row r="51" spans="1:105" s="5" customFormat="1" ht="11.25" customHeight="1" x14ac:dyDescent="0.2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24">
        <v>93.19748804574391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1"/>
    </row>
    <row r="52" spans="1:105" s="5" customFormat="1" ht="11.25" customHeight="1" x14ac:dyDescent="0.2">
      <c r="A52" s="25">
        <v>2</v>
      </c>
      <c r="B52" s="26"/>
      <c r="C52" s="26"/>
      <c r="D52" s="26"/>
      <c r="E52" s="26"/>
      <c r="F52" s="26"/>
      <c r="G52" s="26"/>
      <c r="H52" s="27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24">
        <v>0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1"/>
    </row>
    <row r="53" spans="1:105" s="5" customFormat="1" ht="11.25" customHeight="1" x14ac:dyDescent="0.2">
      <c r="A53" s="25">
        <v>3</v>
      </c>
      <c r="B53" s="26"/>
      <c r="C53" s="26"/>
      <c r="D53" s="26"/>
      <c r="E53" s="26"/>
      <c r="F53" s="26"/>
      <c r="G53" s="26"/>
      <c r="H53" s="27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4">
        <f>CH54+CH55+CH56+CH57+CH58</f>
        <v>95.832162544238074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1"/>
    </row>
    <row r="54" spans="1:105" s="5" customFormat="1" ht="11.25" customHeight="1" x14ac:dyDescent="0.2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24">
        <v>0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</row>
    <row r="55" spans="1:105" s="5" customFormat="1" ht="11.25" customHeight="1" x14ac:dyDescent="0.2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24"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</row>
    <row r="56" spans="1:105" s="5" customFormat="1" ht="11.25" x14ac:dyDescent="0.2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24">
        <v>89.937778805387666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</row>
    <row r="57" spans="1:105" s="5" customFormat="1" ht="11.25" x14ac:dyDescent="0.2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24">
        <v>0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</row>
    <row r="58" spans="1:105" s="5" customFormat="1" ht="11.25" x14ac:dyDescent="0.2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24">
        <v>5.8943837388504097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1"/>
    </row>
    <row r="59" spans="1:105" s="5" customFormat="1" ht="11.25" x14ac:dyDescent="0.2">
      <c r="A59" s="25">
        <v>4</v>
      </c>
      <c r="B59" s="26"/>
      <c r="C59" s="26"/>
      <c r="D59" s="26"/>
      <c r="E59" s="26"/>
      <c r="F59" s="26"/>
      <c r="G59" s="26"/>
      <c r="H59" s="27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4">
        <v>22.484444701346916</v>
      </c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1"/>
    </row>
    <row r="60" spans="1:105" s="5" customFormat="1" ht="11.25" x14ac:dyDescent="0.2">
      <c r="A60" s="25" t="s">
        <v>53</v>
      </c>
      <c r="B60" s="26"/>
      <c r="C60" s="26"/>
      <c r="D60" s="26"/>
      <c r="E60" s="26"/>
      <c r="F60" s="26"/>
      <c r="G60" s="26"/>
      <c r="H60" s="27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24">
        <v>0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</row>
    <row r="61" spans="1:105" s="5" customFormat="1" ht="11.25" x14ac:dyDescent="0.2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24"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11.25" x14ac:dyDescent="0.2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24"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11.25" x14ac:dyDescent="0.2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24"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 x14ac:dyDescent="0.2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24"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11.25" x14ac:dyDescent="0.2">
      <c r="A65" s="25" t="s">
        <v>80</v>
      </c>
      <c r="B65" s="26"/>
      <c r="C65" s="26"/>
      <c r="D65" s="26"/>
      <c r="E65" s="26"/>
      <c r="F65" s="26"/>
      <c r="G65" s="26"/>
      <c r="H65" s="27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4">
        <v>22.484444701346916</v>
      </c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1"/>
    </row>
    <row r="66" spans="1:105" s="5" customFormat="1" ht="11.25" x14ac:dyDescent="0.2">
      <c r="A66" s="25">
        <v>5</v>
      </c>
      <c r="B66" s="26"/>
      <c r="C66" s="26"/>
      <c r="D66" s="26"/>
      <c r="E66" s="26"/>
      <c r="F66" s="26"/>
      <c r="G66" s="26"/>
      <c r="H66" s="27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24">
        <f>CH11+CH53+CH65</f>
        <v>50304.509152990395</v>
      </c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1"/>
    </row>
    <row r="67" spans="1:105" s="5" customFormat="1" ht="11.25" x14ac:dyDescent="0.2">
      <c r="A67" s="25" t="s">
        <v>59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5" customFormat="1" ht="11.25" customHeight="1" x14ac:dyDescent="0.2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24">
        <v>38.869999999999997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 x14ac:dyDescent="0.2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24">
        <v>111.47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 x14ac:dyDescent="0.2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24">
        <v>8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 x14ac:dyDescent="0.2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24">
        <v>11.13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1"/>
  <sheetViews>
    <sheetView view="pageBreakPreview" zoomScaleNormal="100" zoomScaleSheetLayoutView="100" workbookViewId="0">
      <selection activeCell="CH70" sqref="CH70:DA70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12" t="s">
        <v>123</v>
      </c>
    </row>
    <row r="2" spans="1:105" s="2" customFormat="1" ht="15" x14ac:dyDescent="0.25"/>
    <row r="3" spans="1:105" s="3" customFormat="1" ht="15.75" x14ac:dyDescent="0.2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136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 x14ac:dyDescent="0.2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132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pans="1:105" s="2" customFormat="1" ht="15" x14ac:dyDescent="0.25"/>
    <row r="10" spans="1:105" s="5" customFormat="1" ht="22.5" customHeight="1" x14ac:dyDescent="0.2">
      <c r="A10" s="30" t="s">
        <v>1</v>
      </c>
      <c r="B10" s="30"/>
      <c r="C10" s="30"/>
      <c r="D10" s="30"/>
      <c r="E10" s="30"/>
      <c r="F10" s="30"/>
      <c r="G10" s="30"/>
      <c r="H10" s="30"/>
      <c r="I10" s="30" t="s">
        <v>75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 t="s">
        <v>2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 t="s">
        <v>83</v>
      </c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s="10" customFormat="1" ht="11.25" customHeight="1" x14ac:dyDescent="0.15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24">
        <f>CH12+CH13+CH14+CH19+CH20</f>
        <v>32642.939685047808</v>
      </c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5" customFormat="1" ht="11.25" x14ac:dyDescent="0.2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4">
        <v>11999.426883120552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5" customFormat="1" ht="11.25" x14ac:dyDescent="0.2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4">
        <v>3580.3881745552335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5" customFormat="1" ht="11.25" x14ac:dyDescent="0.2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4">
        <f>CH15+CH16+CH17+CH18</f>
        <v>2104.9438198924581</v>
      </c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5" customFormat="1" ht="11.25" x14ac:dyDescent="0.2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24">
        <v>1095.4351405234256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5" customFormat="1" ht="11.25" x14ac:dyDescent="0.2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24">
        <v>425.32586569123487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5" customFormat="1" ht="11.25" x14ac:dyDescent="0.2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24">
        <v>433.58278999999999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5" customFormat="1" ht="11.25" x14ac:dyDescent="0.2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24">
        <v>150.60002367779782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5" customFormat="1" ht="11.25" x14ac:dyDescent="0.2">
      <c r="A19" s="25" t="s">
        <v>12</v>
      </c>
      <c r="B19" s="26"/>
      <c r="C19" s="26"/>
      <c r="D19" s="26"/>
      <c r="E19" s="26"/>
      <c r="F19" s="26"/>
      <c r="G19" s="26"/>
      <c r="H19" s="27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4">
        <v>5011.6415490586678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5" customFormat="1" ht="11.25" x14ac:dyDescent="0.2">
      <c r="A20" s="25" t="s">
        <v>13</v>
      </c>
      <c r="B20" s="26"/>
      <c r="C20" s="26"/>
      <c r="D20" s="26"/>
      <c r="E20" s="26"/>
      <c r="F20" s="26"/>
      <c r="G20" s="26"/>
      <c r="H20" s="27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24">
        <f>CH21+CH26+CH29+CH34+CH44+CH45</f>
        <v>9946.5392584208967</v>
      </c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5" customFormat="1" ht="11.25" x14ac:dyDescent="0.2">
      <c r="A21" s="25" t="s">
        <v>14</v>
      </c>
      <c r="B21" s="26"/>
      <c r="C21" s="26"/>
      <c r="D21" s="26"/>
      <c r="E21" s="26"/>
      <c r="F21" s="26"/>
      <c r="G21" s="26"/>
      <c r="H21" s="27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24">
        <f>CH22+CH23+CH24+CH25</f>
        <v>6934.66805028418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5" customFormat="1" ht="11.25" x14ac:dyDescent="0.2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24">
        <v>63.865890284179834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5" customFormat="1" ht="11.25" x14ac:dyDescent="0.2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24">
        <v>1589.8398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5" customFormat="1" ht="22.5" customHeight="1" x14ac:dyDescent="0.2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24">
        <v>5280.9623600000004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11.25" x14ac:dyDescent="0.2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24">
        <v>0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5" customFormat="1" ht="11.25" x14ac:dyDescent="0.2">
      <c r="A26" s="25" t="s">
        <v>23</v>
      </c>
      <c r="B26" s="26"/>
      <c r="C26" s="26"/>
      <c r="D26" s="26"/>
      <c r="E26" s="26"/>
      <c r="F26" s="26"/>
      <c r="G26" s="26"/>
      <c r="H26" s="27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4">
        <f>CH27+CH28</f>
        <v>21.34523232399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s="5" customFormat="1" ht="22.5" customHeight="1" x14ac:dyDescent="0.2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24">
        <v>13.18197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11.25" x14ac:dyDescent="0.2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24">
        <v>8.1632623239900006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5" customFormat="1" ht="11.25" x14ac:dyDescent="0.2">
      <c r="A29" s="25" t="s">
        <v>26</v>
      </c>
      <c r="B29" s="26"/>
      <c r="C29" s="26"/>
      <c r="D29" s="26"/>
      <c r="E29" s="26"/>
      <c r="F29" s="26"/>
      <c r="G29" s="26"/>
      <c r="H29" s="27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4">
        <f>CH30+CH31+CH32+CH33</f>
        <v>627.34076256222352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s="5" customFormat="1" ht="11.25" customHeight="1" x14ac:dyDescent="0.2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24">
        <v>622.10974622499998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5" customFormat="1" ht="11.25" x14ac:dyDescent="0.2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24">
        <v>1.7512337223450001E-2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5" customFormat="1" ht="11.25" x14ac:dyDescent="0.2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24">
        <v>5.2135040000000004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11.25" x14ac:dyDescent="0.2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24">
        <v>0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5" customFormat="1" ht="11.25" x14ac:dyDescent="0.2">
      <c r="A34" s="25" t="s">
        <v>40</v>
      </c>
      <c r="B34" s="26"/>
      <c r="C34" s="26"/>
      <c r="D34" s="26"/>
      <c r="E34" s="26"/>
      <c r="F34" s="26"/>
      <c r="G34" s="26"/>
      <c r="H34" s="27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4">
        <f>CH35+CH36+CH37+CH38+CH39</f>
        <v>2111.2450556278832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1"/>
    </row>
    <row r="35" spans="1:105" s="5" customFormat="1" ht="11.25" customHeight="1" x14ac:dyDescent="0.2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24">
        <v>108.63962196983944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11.25" x14ac:dyDescent="0.2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24">
        <v>39.979008607066604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5" customFormat="1" ht="11.25" x14ac:dyDescent="0.2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24">
        <v>27.758595972787901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spans="1:105" s="5" customFormat="1" ht="11.25" x14ac:dyDescent="0.2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24">
        <v>7.4503848159155686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5" customFormat="1" ht="11.25" customHeight="1" x14ac:dyDescent="0.2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24">
        <f>CH40+CH41+CH42+CH43</f>
        <v>1927.4174442622739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1"/>
    </row>
    <row r="40" spans="1:105" s="5" customFormat="1" ht="11.25" customHeight="1" x14ac:dyDescent="0.2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24">
        <v>0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1"/>
    </row>
    <row r="41" spans="1:105" s="5" customFormat="1" ht="22.5" customHeight="1" x14ac:dyDescent="0.2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24">
        <v>263.84028000000001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1"/>
    </row>
    <row r="42" spans="1:105" s="5" customFormat="1" ht="11.25" customHeight="1" x14ac:dyDescent="0.2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24">
        <v>0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5" customFormat="1" ht="11.25" customHeight="1" x14ac:dyDescent="0.2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24">
        <v>1663.577164262274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1"/>
    </row>
    <row r="44" spans="1:105" s="5" customFormat="1" ht="11.25" customHeight="1" x14ac:dyDescent="0.2">
      <c r="A44" s="25" t="s">
        <v>41</v>
      </c>
      <c r="B44" s="26"/>
      <c r="C44" s="26"/>
      <c r="D44" s="26"/>
      <c r="E44" s="26"/>
      <c r="F44" s="26"/>
      <c r="G44" s="26"/>
      <c r="H44" s="27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4">
        <v>0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1"/>
    </row>
    <row r="45" spans="1:105" s="5" customFormat="1" ht="11.25" customHeight="1" x14ac:dyDescent="0.2">
      <c r="A45" s="25" t="s">
        <v>42</v>
      </c>
      <c r="B45" s="26"/>
      <c r="C45" s="26"/>
      <c r="D45" s="26"/>
      <c r="E45" s="26"/>
      <c r="F45" s="26"/>
      <c r="G45" s="26"/>
      <c r="H45" s="27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4">
        <f>CH46+CH47+CH48+CH49+CH50+CH51</f>
        <v>251.94015762261867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1"/>
    </row>
    <row r="46" spans="1:105" s="5" customFormat="1" ht="11.25" customHeight="1" x14ac:dyDescent="0.2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24">
        <v>17.695541843477727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5" customFormat="1" ht="11.25" customHeight="1" x14ac:dyDescent="0.2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24">
        <v>171.76869623672806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s="5" customFormat="1" ht="11.25" customHeight="1" x14ac:dyDescent="0.2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24">
        <v>7.2670424451592224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05" s="5" customFormat="1" ht="11.25" customHeight="1" x14ac:dyDescent="0.2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24">
        <v>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05" s="5" customFormat="1" ht="11.25" customHeight="1" x14ac:dyDescent="0.2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24"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1"/>
    </row>
    <row r="51" spans="1:105" s="5" customFormat="1" ht="11.25" customHeight="1" x14ac:dyDescent="0.2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24">
        <v>55.208877097253627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1"/>
    </row>
    <row r="52" spans="1:105" s="5" customFormat="1" ht="11.25" customHeight="1" x14ac:dyDescent="0.2">
      <c r="A52" s="25">
        <v>2</v>
      </c>
      <c r="B52" s="26"/>
      <c r="C52" s="26"/>
      <c r="D52" s="26"/>
      <c r="E52" s="26"/>
      <c r="F52" s="26"/>
      <c r="G52" s="26"/>
      <c r="H52" s="27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24">
        <v>0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1"/>
    </row>
    <row r="53" spans="1:105" s="5" customFormat="1" ht="11.25" customHeight="1" x14ac:dyDescent="0.2">
      <c r="A53" s="25">
        <v>3</v>
      </c>
      <c r="B53" s="26"/>
      <c r="C53" s="26"/>
      <c r="D53" s="26"/>
      <c r="E53" s="26"/>
      <c r="F53" s="26"/>
      <c r="G53" s="26"/>
      <c r="H53" s="27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4">
        <f>CH54+CH55+CH56+CH57+CH58</f>
        <v>55.851436222631818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1"/>
    </row>
    <row r="54" spans="1:105" s="5" customFormat="1" ht="11.25" customHeight="1" x14ac:dyDescent="0.2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24">
        <v>0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</row>
    <row r="55" spans="1:105" s="5" customFormat="1" ht="11.25" customHeight="1" x14ac:dyDescent="0.2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24"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</row>
    <row r="56" spans="1:105" s="5" customFormat="1" ht="11.25" x14ac:dyDescent="0.2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24">
        <v>52.416161584953137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</row>
    <row r="57" spans="1:105" s="5" customFormat="1" ht="11.25" x14ac:dyDescent="0.2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24">
        <v>0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</row>
    <row r="58" spans="1:105" s="5" customFormat="1" ht="11.25" x14ac:dyDescent="0.2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24">
        <v>3.4352746376786789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1"/>
    </row>
    <row r="59" spans="1:105" s="5" customFormat="1" ht="11.25" x14ac:dyDescent="0.2">
      <c r="A59" s="25">
        <v>4</v>
      </c>
      <c r="B59" s="26"/>
      <c r="C59" s="26"/>
      <c r="D59" s="26"/>
      <c r="E59" s="26"/>
      <c r="F59" s="26"/>
      <c r="G59" s="26"/>
      <c r="H59" s="27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4">
        <v>13.104040396238284</v>
      </c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1"/>
    </row>
    <row r="60" spans="1:105" s="5" customFormat="1" ht="11.25" x14ac:dyDescent="0.2">
      <c r="A60" s="25" t="s">
        <v>53</v>
      </c>
      <c r="B60" s="26"/>
      <c r="C60" s="26"/>
      <c r="D60" s="26"/>
      <c r="E60" s="26"/>
      <c r="F60" s="26"/>
      <c r="G60" s="26"/>
      <c r="H60" s="27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24">
        <v>0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</row>
    <row r="61" spans="1:105" s="5" customFormat="1" ht="11.25" x14ac:dyDescent="0.2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24"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11.25" x14ac:dyDescent="0.2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24"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11.25" x14ac:dyDescent="0.2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24"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 x14ac:dyDescent="0.2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24"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11.25" x14ac:dyDescent="0.2">
      <c r="A65" s="25" t="s">
        <v>80</v>
      </c>
      <c r="B65" s="26"/>
      <c r="C65" s="26"/>
      <c r="D65" s="26"/>
      <c r="E65" s="26"/>
      <c r="F65" s="26"/>
      <c r="G65" s="26"/>
      <c r="H65" s="27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4">
        <v>13.104040396238284</v>
      </c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1"/>
    </row>
    <row r="66" spans="1:105" s="5" customFormat="1" ht="11.25" x14ac:dyDescent="0.2">
      <c r="A66" s="25">
        <v>5</v>
      </c>
      <c r="B66" s="26"/>
      <c r="C66" s="26"/>
      <c r="D66" s="26"/>
      <c r="E66" s="26"/>
      <c r="F66" s="26"/>
      <c r="G66" s="26"/>
      <c r="H66" s="27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24">
        <f>CH11+CH53-CH52+CH65</f>
        <v>32711.895161666678</v>
      </c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1"/>
    </row>
    <row r="67" spans="1:105" s="5" customFormat="1" ht="11.25" x14ac:dyDescent="0.2">
      <c r="A67" s="25" t="s">
        <v>59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5" customFormat="1" ht="11.25" customHeight="1" x14ac:dyDescent="0.2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24">
        <v>19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 x14ac:dyDescent="0.2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24">
        <v>150.66999999999999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 x14ac:dyDescent="0.2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24">
        <v>21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 x14ac:dyDescent="0.2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24">
        <v>13.7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1"/>
  <sheetViews>
    <sheetView view="pageBreakPreview" zoomScaleNormal="100" zoomScaleSheetLayoutView="100" workbookViewId="0">
      <selection activeCell="CH65" sqref="CH65:DA65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12" t="s">
        <v>123</v>
      </c>
    </row>
    <row r="2" spans="1:105" s="2" customFormat="1" ht="15" x14ac:dyDescent="0.25"/>
    <row r="3" spans="1:105" s="3" customFormat="1" ht="15.75" x14ac:dyDescent="0.2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136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 x14ac:dyDescent="0.2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133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pans="1:105" s="2" customFormat="1" ht="15" x14ac:dyDescent="0.25"/>
    <row r="10" spans="1:105" s="5" customFormat="1" ht="22.5" customHeight="1" x14ac:dyDescent="0.2">
      <c r="A10" s="30" t="s">
        <v>1</v>
      </c>
      <c r="B10" s="30"/>
      <c r="C10" s="30"/>
      <c r="D10" s="30"/>
      <c r="E10" s="30"/>
      <c r="F10" s="30"/>
      <c r="G10" s="30"/>
      <c r="H10" s="30"/>
      <c r="I10" s="30" t="s">
        <v>75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 t="s">
        <v>2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 t="s">
        <v>83</v>
      </c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s="10" customFormat="1" ht="11.25" customHeight="1" x14ac:dyDescent="0.15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24">
        <f>CH12+CH13+CH14+CH19+CH20</f>
        <v>83474.168005041342</v>
      </c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5" customFormat="1" ht="11.25" x14ac:dyDescent="0.2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4">
        <v>51447.996433437489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5" customFormat="1" ht="11.25" x14ac:dyDescent="0.2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4">
        <v>15351.049665043307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5" customFormat="1" ht="11.25" x14ac:dyDescent="0.2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4">
        <f>CH15+CH16+CH17+CH18</f>
        <v>2512.4435809297106</v>
      </c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5" customFormat="1" ht="11.25" x14ac:dyDescent="0.2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24">
        <v>1354.9017382852389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5" customFormat="1" ht="11.25" x14ac:dyDescent="0.2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24">
        <v>78.399137363281511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5" customFormat="1" ht="11.25" x14ac:dyDescent="0.2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24">
        <v>257.66089999999997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5" customFormat="1" ht="11.25" x14ac:dyDescent="0.2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24">
        <v>821.48180528119019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5" customFormat="1" ht="11.25" x14ac:dyDescent="0.2">
      <c r="A19" s="25" t="s">
        <v>12</v>
      </c>
      <c r="B19" s="26"/>
      <c r="C19" s="26"/>
      <c r="D19" s="26"/>
      <c r="E19" s="26"/>
      <c r="F19" s="26"/>
      <c r="G19" s="26"/>
      <c r="H19" s="27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4">
        <v>1420.0095639459771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5" customFormat="1" ht="11.25" x14ac:dyDescent="0.2">
      <c r="A20" s="25" t="s">
        <v>13</v>
      </c>
      <c r="B20" s="26"/>
      <c r="C20" s="26"/>
      <c r="D20" s="26"/>
      <c r="E20" s="26"/>
      <c r="F20" s="26"/>
      <c r="G20" s="26"/>
      <c r="H20" s="27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24">
        <f>CH21+CH26+CH29+CH34+CH44+CH45</f>
        <v>12742.668761684843</v>
      </c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5" customFormat="1" ht="11.25" x14ac:dyDescent="0.2">
      <c r="A21" s="25" t="s">
        <v>14</v>
      </c>
      <c r="B21" s="26"/>
      <c r="C21" s="26"/>
      <c r="D21" s="26"/>
      <c r="E21" s="26"/>
      <c r="F21" s="26"/>
      <c r="G21" s="26"/>
      <c r="H21" s="27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24">
        <f>CH22+CH23+CH24+CH25</f>
        <v>8944.6498554515674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5" customFormat="1" ht="11.25" x14ac:dyDescent="0.2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24">
        <v>1080.281675451567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5" customFormat="1" ht="11.25" x14ac:dyDescent="0.2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24">
        <v>3674.6282300000003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5" customFormat="1" ht="22.5" customHeight="1" x14ac:dyDescent="0.2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24">
        <v>4189.7399500000001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11.25" x14ac:dyDescent="0.2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24">
        <v>0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5" customFormat="1" ht="11.25" x14ac:dyDescent="0.2">
      <c r="A26" s="25" t="s">
        <v>23</v>
      </c>
      <c r="B26" s="26"/>
      <c r="C26" s="26"/>
      <c r="D26" s="26"/>
      <c r="E26" s="26"/>
      <c r="F26" s="26"/>
      <c r="G26" s="26"/>
      <c r="H26" s="27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4">
        <f>CH27+CH28</f>
        <v>55.9136164783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s="5" customFormat="1" ht="22.5" customHeight="1" x14ac:dyDescent="0.2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24">
        <v>26.363939999999999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11.25" x14ac:dyDescent="0.2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24">
        <v>29.5496764783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5" customFormat="1" ht="11.25" x14ac:dyDescent="0.2">
      <c r="A29" s="25" t="s">
        <v>26</v>
      </c>
      <c r="B29" s="26"/>
      <c r="C29" s="26"/>
      <c r="D29" s="26"/>
      <c r="E29" s="26"/>
      <c r="F29" s="26"/>
      <c r="G29" s="26"/>
      <c r="H29" s="27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4">
        <f>CH30+CH31+CH32+CH33</f>
        <v>246.67753862271408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s="5" customFormat="1" ht="11.25" customHeight="1" x14ac:dyDescent="0.2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24">
        <v>203.50681356500007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5" customFormat="1" ht="11.25" x14ac:dyDescent="0.2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24">
        <v>21.388361057714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5" customFormat="1" ht="11.25" x14ac:dyDescent="0.2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24">
        <v>21.782363999999998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11.25" x14ac:dyDescent="0.2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24">
        <v>0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5" customFormat="1" ht="11.25" x14ac:dyDescent="0.2">
      <c r="A34" s="25" t="s">
        <v>40</v>
      </c>
      <c r="B34" s="26"/>
      <c r="C34" s="26"/>
      <c r="D34" s="26"/>
      <c r="E34" s="26"/>
      <c r="F34" s="26"/>
      <c r="G34" s="26"/>
      <c r="H34" s="27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4">
        <f>CH35+CH36+CH37+CH38+CH39</f>
        <v>2278.106308151182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1"/>
    </row>
    <row r="35" spans="1:105" s="5" customFormat="1" ht="11.25" customHeight="1" x14ac:dyDescent="0.2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24">
        <v>235.29431406978534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11.25" x14ac:dyDescent="0.2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24">
        <v>0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5" customFormat="1" ht="11.25" x14ac:dyDescent="0.2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24">
        <v>29.955248928855699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spans="1:105" s="5" customFormat="1" ht="11.25" x14ac:dyDescent="0.2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24">
        <v>8.0399647012155047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5" customFormat="1" ht="11.25" customHeight="1" x14ac:dyDescent="0.2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24">
        <f>CH40+CH41+CH42+CH43</f>
        <v>2004.8167804513255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1"/>
    </row>
    <row r="40" spans="1:105" s="5" customFormat="1" ht="11.25" customHeight="1" x14ac:dyDescent="0.2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24">
        <v>0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1"/>
    </row>
    <row r="41" spans="1:105" s="5" customFormat="1" ht="22.5" customHeight="1" x14ac:dyDescent="0.2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24">
        <v>313.64071999999999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1"/>
    </row>
    <row r="42" spans="1:105" s="5" customFormat="1" ht="11.25" customHeight="1" x14ac:dyDescent="0.2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24">
        <v>0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5" customFormat="1" ht="11.25" customHeight="1" x14ac:dyDescent="0.2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24">
        <v>1691.1760604513254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1"/>
    </row>
    <row r="44" spans="1:105" s="5" customFormat="1" ht="11.25" customHeight="1" x14ac:dyDescent="0.2">
      <c r="A44" s="25" t="s">
        <v>41</v>
      </c>
      <c r="B44" s="26"/>
      <c r="C44" s="26"/>
      <c r="D44" s="26"/>
      <c r="E44" s="26"/>
      <c r="F44" s="26"/>
      <c r="G44" s="26"/>
      <c r="H44" s="27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4">
        <v>146.24458635327954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1"/>
    </row>
    <row r="45" spans="1:105" s="5" customFormat="1" ht="11.25" customHeight="1" x14ac:dyDescent="0.2">
      <c r="A45" s="25" t="s">
        <v>42</v>
      </c>
      <c r="B45" s="26"/>
      <c r="C45" s="26"/>
      <c r="D45" s="26"/>
      <c r="E45" s="26"/>
      <c r="F45" s="26"/>
      <c r="G45" s="26"/>
      <c r="H45" s="27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4">
        <f>CH46+CH47+CH48+CH49+CH50+CH51</f>
        <v>1071.0768566277995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1"/>
    </row>
    <row r="46" spans="1:105" s="5" customFormat="1" ht="11.25" customHeight="1" x14ac:dyDescent="0.2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24">
        <v>267.35320606100697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5" customFormat="1" ht="11.25" customHeight="1" x14ac:dyDescent="0.2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24">
        <v>699.64556373018104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s="5" customFormat="1" ht="11.25" customHeight="1" x14ac:dyDescent="0.2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24">
        <v>44.500302061327304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05" s="5" customFormat="1" ht="11.25" customHeight="1" x14ac:dyDescent="0.2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24">
        <f>0</f>
        <v>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05" s="5" customFormat="1" ht="11.25" customHeight="1" x14ac:dyDescent="0.2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24"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1"/>
    </row>
    <row r="51" spans="1:105" s="5" customFormat="1" ht="11.25" customHeight="1" x14ac:dyDescent="0.2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24">
        <v>59.57778477528435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1"/>
    </row>
    <row r="52" spans="1:105" s="5" customFormat="1" ht="11.25" customHeight="1" x14ac:dyDescent="0.2">
      <c r="A52" s="25">
        <v>2</v>
      </c>
      <c r="B52" s="26"/>
      <c r="C52" s="26"/>
      <c r="D52" s="26"/>
      <c r="E52" s="26"/>
      <c r="F52" s="26"/>
      <c r="G52" s="26"/>
      <c r="H52" s="27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24">
        <v>0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1"/>
    </row>
    <row r="53" spans="1:105" s="5" customFormat="1" ht="11.25" customHeight="1" x14ac:dyDescent="0.2">
      <c r="A53" s="25">
        <v>3</v>
      </c>
      <c r="B53" s="26"/>
      <c r="C53" s="26"/>
      <c r="D53" s="26"/>
      <c r="E53" s="26"/>
      <c r="F53" s="26"/>
      <c r="G53" s="26"/>
      <c r="H53" s="27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4">
        <f>CH54+CH55+CH56+CH57+CH58</f>
        <v>221.47070338554971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1"/>
    </row>
    <row r="54" spans="1:105" s="5" customFormat="1" ht="11.25" customHeight="1" x14ac:dyDescent="0.2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24">
        <v>0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</row>
    <row r="55" spans="1:105" s="5" customFormat="1" ht="11.25" customHeight="1" x14ac:dyDescent="0.2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24"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</row>
    <row r="56" spans="1:105" s="5" customFormat="1" ht="11.25" x14ac:dyDescent="0.2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24">
        <v>207.84862413773004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</row>
    <row r="57" spans="1:105" s="5" customFormat="1" ht="11.25" x14ac:dyDescent="0.2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24">
        <v>0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</row>
    <row r="58" spans="1:105" s="5" customFormat="1" ht="11.25" x14ac:dyDescent="0.2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24">
        <v>13.622079247819665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1"/>
    </row>
    <row r="59" spans="1:105" s="5" customFormat="1" ht="11.25" x14ac:dyDescent="0.2">
      <c r="A59" s="25">
        <v>4</v>
      </c>
      <c r="B59" s="26"/>
      <c r="C59" s="26"/>
      <c r="D59" s="26"/>
      <c r="E59" s="26"/>
      <c r="F59" s="26"/>
      <c r="G59" s="26"/>
      <c r="H59" s="27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4">
        <v>51.96215603443251</v>
      </c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1"/>
    </row>
    <row r="60" spans="1:105" s="5" customFormat="1" ht="11.25" x14ac:dyDescent="0.2">
      <c r="A60" s="25" t="s">
        <v>53</v>
      </c>
      <c r="B60" s="26"/>
      <c r="C60" s="26"/>
      <c r="D60" s="26"/>
      <c r="E60" s="26"/>
      <c r="F60" s="26"/>
      <c r="G60" s="26"/>
      <c r="H60" s="27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24">
        <v>0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</row>
    <row r="61" spans="1:105" s="5" customFormat="1" ht="11.25" x14ac:dyDescent="0.2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24"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11.25" x14ac:dyDescent="0.2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24"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11.25" x14ac:dyDescent="0.2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24"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 x14ac:dyDescent="0.2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24"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11.25" x14ac:dyDescent="0.2">
      <c r="A65" s="25" t="s">
        <v>80</v>
      </c>
      <c r="B65" s="26"/>
      <c r="C65" s="26"/>
      <c r="D65" s="26"/>
      <c r="E65" s="26"/>
      <c r="F65" s="26"/>
      <c r="G65" s="26"/>
      <c r="H65" s="27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4">
        <v>51.96215603443251</v>
      </c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1"/>
    </row>
    <row r="66" spans="1:105" s="5" customFormat="1" ht="11.25" x14ac:dyDescent="0.2">
      <c r="A66" s="25">
        <v>5</v>
      </c>
      <c r="B66" s="26"/>
      <c r="C66" s="26"/>
      <c r="D66" s="26"/>
      <c r="E66" s="26"/>
      <c r="F66" s="26"/>
      <c r="G66" s="26"/>
      <c r="H66" s="27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24">
        <f>CH11+CH53-CH52+CH65</f>
        <v>83747.600864461332</v>
      </c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1"/>
    </row>
    <row r="67" spans="1:105" s="5" customFormat="1" ht="11.25" x14ac:dyDescent="0.2">
      <c r="A67" s="25" t="s">
        <v>59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5" customFormat="1" ht="11.25" customHeight="1" x14ac:dyDescent="0.2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24">
        <v>55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 x14ac:dyDescent="0.2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24">
        <v>255.61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 x14ac:dyDescent="0.2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24">
        <v>33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 x14ac:dyDescent="0.2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24">
        <v>10.210000000000001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1"/>
  <sheetViews>
    <sheetView view="pageBreakPreview" zoomScaleNormal="100" zoomScaleSheetLayoutView="100" workbookViewId="0">
      <selection activeCell="EI71" sqref="EI71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12" t="s">
        <v>123</v>
      </c>
    </row>
    <row r="2" spans="1:105" s="2" customFormat="1" ht="15" x14ac:dyDescent="0.25"/>
    <row r="3" spans="1:105" s="3" customFormat="1" ht="15.75" x14ac:dyDescent="0.2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136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 x14ac:dyDescent="0.2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134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pans="1:105" s="2" customFormat="1" ht="15" x14ac:dyDescent="0.25"/>
    <row r="10" spans="1:105" s="5" customFormat="1" ht="22.5" customHeight="1" x14ac:dyDescent="0.2">
      <c r="A10" s="30" t="s">
        <v>1</v>
      </c>
      <c r="B10" s="30"/>
      <c r="C10" s="30"/>
      <c r="D10" s="30"/>
      <c r="E10" s="30"/>
      <c r="F10" s="30"/>
      <c r="G10" s="30"/>
      <c r="H10" s="30"/>
      <c r="I10" s="30" t="s">
        <v>75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 t="s">
        <v>2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 t="s">
        <v>83</v>
      </c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s="10" customFormat="1" ht="11.25" customHeight="1" x14ac:dyDescent="0.15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24">
        <f>CH12+CH13+CH14+CH19+CH20</f>
        <v>653.25586759377757</v>
      </c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5" customFormat="1" ht="11.25" x14ac:dyDescent="0.2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4">
        <v>0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5" customFormat="1" ht="11.25" x14ac:dyDescent="0.2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4">
        <v>0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5" customFormat="1" ht="11.25" x14ac:dyDescent="0.2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4">
        <f>CH15+CH16+CH17+CH18</f>
        <v>20.610717981943715</v>
      </c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5" customFormat="1" ht="11.25" x14ac:dyDescent="0.2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24">
        <v>0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5" customFormat="1" ht="11.25" x14ac:dyDescent="0.2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24">
        <v>0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5" customFormat="1" ht="11.25" x14ac:dyDescent="0.2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24">
        <v>0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5" customFormat="1" ht="11.25" x14ac:dyDescent="0.2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24">
        <v>20.610717981943715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5" customFormat="1" ht="11.25" x14ac:dyDescent="0.2">
      <c r="A19" s="25" t="s">
        <v>12</v>
      </c>
      <c r="B19" s="26"/>
      <c r="C19" s="26"/>
      <c r="D19" s="26"/>
      <c r="E19" s="26"/>
      <c r="F19" s="26"/>
      <c r="G19" s="26"/>
      <c r="H19" s="27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4">
        <v>214.14972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5" customFormat="1" ht="11.25" x14ac:dyDescent="0.2">
      <c r="A20" s="25" t="s">
        <v>13</v>
      </c>
      <c r="B20" s="26"/>
      <c r="C20" s="26"/>
      <c r="D20" s="26"/>
      <c r="E20" s="26"/>
      <c r="F20" s="26"/>
      <c r="G20" s="26"/>
      <c r="H20" s="27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24">
        <f>CH21+CH26+CH29+CH34+CH44+CH45</f>
        <v>418.49542961183391</v>
      </c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5" customFormat="1" ht="11.25" x14ac:dyDescent="0.2">
      <c r="A21" s="25" t="s">
        <v>14</v>
      </c>
      <c r="B21" s="26"/>
      <c r="C21" s="26"/>
      <c r="D21" s="26"/>
      <c r="E21" s="26"/>
      <c r="F21" s="26"/>
      <c r="G21" s="26"/>
      <c r="H21" s="27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24">
        <f>CH22+CH23+CH24+CH25</f>
        <v>70.083500723991861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5" customFormat="1" ht="11.25" x14ac:dyDescent="0.2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24">
        <v>0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5" customFormat="1" ht="11.25" x14ac:dyDescent="0.2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24">
        <v>40.124479999999998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5" customFormat="1" ht="22.5" customHeight="1" x14ac:dyDescent="0.2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24">
        <v>0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11.25" x14ac:dyDescent="0.2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24">
        <v>29.959020723991859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5" customFormat="1" ht="11.25" x14ac:dyDescent="0.2">
      <c r="A26" s="25" t="s">
        <v>23</v>
      </c>
      <c r="B26" s="26"/>
      <c r="C26" s="26"/>
      <c r="D26" s="26"/>
      <c r="E26" s="26"/>
      <c r="F26" s="26"/>
      <c r="G26" s="26"/>
      <c r="H26" s="27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4">
        <f>CH27+CH28</f>
        <v>14.025000000000002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s="5" customFormat="1" ht="22.5" customHeight="1" x14ac:dyDescent="0.2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24">
        <v>14.025000000000002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11.25" x14ac:dyDescent="0.2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24">
        <v>0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5" customFormat="1" ht="11.25" x14ac:dyDescent="0.2">
      <c r="A29" s="25" t="s">
        <v>26</v>
      </c>
      <c r="B29" s="26"/>
      <c r="C29" s="26"/>
      <c r="D29" s="26"/>
      <c r="E29" s="26"/>
      <c r="F29" s="26"/>
      <c r="G29" s="26"/>
      <c r="H29" s="27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4">
        <f>CH30+CH31+CH32+CH33</f>
        <v>31.941486499999996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s="5" customFormat="1" ht="11.25" customHeight="1" x14ac:dyDescent="0.2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24">
        <v>31.941486499999996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5" customFormat="1" ht="11.25" x14ac:dyDescent="0.2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24">
        <v>0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5" customFormat="1" ht="11.25" x14ac:dyDescent="0.2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24">
        <v>0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11.25" x14ac:dyDescent="0.2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24">
        <v>0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5" customFormat="1" ht="11.25" x14ac:dyDescent="0.2">
      <c r="A34" s="25" t="s">
        <v>40</v>
      </c>
      <c r="B34" s="26"/>
      <c r="C34" s="26"/>
      <c r="D34" s="26"/>
      <c r="E34" s="26"/>
      <c r="F34" s="26"/>
      <c r="G34" s="26"/>
      <c r="H34" s="27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4">
        <f>CH35+CH36+CH37+CH38+CH39</f>
        <v>293.48702821956073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1"/>
    </row>
    <row r="35" spans="1:105" s="5" customFormat="1" ht="11.25" customHeight="1" x14ac:dyDescent="0.2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24">
        <v>0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11.25" x14ac:dyDescent="0.2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24">
        <v>0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5" customFormat="1" ht="11.25" x14ac:dyDescent="0.2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24">
        <v>4.2107974190112012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spans="1:105" s="5" customFormat="1" ht="11.25" x14ac:dyDescent="0.2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24">
        <v>1.1301746379482576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5" customFormat="1" ht="11.25" customHeight="1" x14ac:dyDescent="0.2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24">
        <f>CH40+CH41+CH42+CH43</f>
        <v>288.14605616260127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1"/>
    </row>
    <row r="40" spans="1:105" s="5" customFormat="1" ht="11.25" customHeight="1" x14ac:dyDescent="0.2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24">
        <v>0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1"/>
    </row>
    <row r="41" spans="1:105" s="5" customFormat="1" ht="22.5" customHeight="1" x14ac:dyDescent="0.2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24">
        <v>0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1"/>
    </row>
    <row r="42" spans="1:105" s="5" customFormat="1" ht="11.25" customHeight="1" x14ac:dyDescent="0.2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24">
        <v>0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5" customFormat="1" ht="11.25" customHeight="1" x14ac:dyDescent="0.2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24">
        <v>288.14605616260127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1"/>
    </row>
    <row r="44" spans="1:105" s="5" customFormat="1" ht="11.25" customHeight="1" x14ac:dyDescent="0.2">
      <c r="A44" s="25" t="s">
        <v>41</v>
      </c>
      <c r="B44" s="26"/>
      <c r="C44" s="26"/>
      <c r="D44" s="26"/>
      <c r="E44" s="26"/>
      <c r="F44" s="26"/>
      <c r="G44" s="26"/>
      <c r="H44" s="27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4">
        <v>0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1"/>
    </row>
    <row r="45" spans="1:105" s="5" customFormat="1" ht="11.25" customHeight="1" x14ac:dyDescent="0.2">
      <c r="A45" s="25" t="s">
        <v>42</v>
      </c>
      <c r="B45" s="26"/>
      <c r="C45" s="26"/>
      <c r="D45" s="26"/>
      <c r="E45" s="26"/>
      <c r="F45" s="26"/>
      <c r="G45" s="26"/>
      <c r="H45" s="27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4">
        <f>CH46+CH47+CH48+CH49+CH50+CH51</f>
        <v>8.9584141682812835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1"/>
    </row>
    <row r="46" spans="1:105" s="5" customFormat="1" ht="11.25" customHeight="1" x14ac:dyDescent="0.2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24">
        <v>0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5" customFormat="1" ht="11.25" customHeight="1" x14ac:dyDescent="0.2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24">
        <v>0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s="5" customFormat="1" ht="11.25" customHeight="1" x14ac:dyDescent="0.2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24">
        <v>0.58358867582774732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05" s="5" customFormat="1" ht="11.25" customHeight="1" x14ac:dyDescent="0.2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24">
        <v>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05" s="5" customFormat="1" ht="11.25" customHeight="1" x14ac:dyDescent="0.2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24"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1"/>
    </row>
    <row r="51" spans="1:105" s="5" customFormat="1" ht="11.25" customHeight="1" x14ac:dyDescent="0.2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24">
        <v>8.3748254924535352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1"/>
    </row>
    <row r="52" spans="1:105" s="5" customFormat="1" ht="11.25" customHeight="1" x14ac:dyDescent="0.2">
      <c r="A52" s="25">
        <v>2</v>
      </c>
      <c r="B52" s="26"/>
      <c r="C52" s="26"/>
      <c r="D52" s="26"/>
      <c r="E52" s="26"/>
      <c r="F52" s="26"/>
      <c r="G52" s="26"/>
      <c r="H52" s="27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24">
        <v>0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1"/>
    </row>
    <row r="53" spans="1:105" s="5" customFormat="1" ht="11.25" customHeight="1" x14ac:dyDescent="0.2">
      <c r="A53" s="25">
        <v>3</v>
      </c>
      <c r="B53" s="26"/>
      <c r="C53" s="26"/>
      <c r="D53" s="26"/>
      <c r="E53" s="26"/>
      <c r="F53" s="26"/>
      <c r="G53" s="26"/>
      <c r="H53" s="27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4">
        <f>CH54+CH55+CH56+CH57+CH58</f>
        <v>0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1"/>
    </row>
    <row r="54" spans="1:105" s="5" customFormat="1" ht="11.25" customHeight="1" x14ac:dyDescent="0.2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24">
        <v>0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</row>
    <row r="55" spans="1:105" s="5" customFormat="1" ht="11.25" customHeight="1" x14ac:dyDescent="0.2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24"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</row>
    <row r="56" spans="1:105" s="5" customFormat="1" ht="11.25" x14ac:dyDescent="0.2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24">
        <v>0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</row>
    <row r="57" spans="1:105" s="5" customFormat="1" ht="11.25" x14ac:dyDescent="0.2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24">
        <v>0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</row>
    <row r="58" spans="1:105" s="5" customFormat="1" ht="11.25" x14ac:dyDescent="0.2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24">
        <v>0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1"/>
    </row>
    <row r="59" spans="1:105" s="5" customFormat="1" ht="11.25" x14ac:dyDescent="0.2">
      <c r="A59" s="25">
        <v>4</v>
      </c>
      <c r="B59" s="26"/>
      <c r="C59" s="26"/>
      <c r="D59" s="26"/>
      <c r="E59" s="26"/>
      <c r="F59" s="26"/>
      <c r="G59" s="26"/>
      <c r="H59" s="27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4">
        <v>0</v>
      </c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1"/>
    </row>
    <row r="60" spans="1:105" s="5" customFormat="1" ht="11.25" x14ac:dyDescent="0.2">
      <c r="A60" s="25" t="s">
        <v>53</v>
      </c>
      <c r="B60" s="26"/>
      <c r="C60" s="26"/>
      <c r="D60" s="26"/>
      <c r="E60" s="26"/>
      <c r="F60" s="26"/>
      <c r="G60" s="26"/>
      <c r="H60" s="27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24">
        <v>0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</row>
    <row r="61" spans="1:105" s="5" customFormat="1" ht="11.25" x14ac:dyDescent="0.2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24"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11.25" x14ac:dyDescent="0.2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24"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11.25" x14ac:dyDescent="0.2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24"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 x14ac:dyDescent="0.2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24"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11.25" x14ac:dyDescent="0.2">
      <c r="A65" s="25" t="s">
        <v>80</v>
      </c>
      <c r="B65" s="26"/>
      <c r="C65" s="26"/>
      <c r="D65" s="26"/>
      <c r="E65" s="26"/>
      <c r="F65" s="26"/>
      <c r="G65" s="26"/>
      <c r="H65" s="27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4">
        <v>0</v>
      </c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1"/>
    </row>
    <row r="66" spans="1:105" s="5" customFormat="1" ht="11.25" x14ac:dyDescent="0.2">
      <c r="A66" s="25">
        <v>5</v>
      </c>
      <c r="B66" s="26"/>
      <c r="C66" s="26"/>
      <c r="D66" s="26"/>
      <c r="E66" s="26"/>
      <c r="F66" s="26"/>
      <c r="G66" s="26"/>
      <c r="H66" s="27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24">
        <f>CH11+CH53-CH52+CH65</f>
        <v>653.25586759377757</v>
      </c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1"/>
    </row>
    <row r="67" spans="1:105" s="5" customFormat="1" ht="11.25" x14ac:dyDescent="0.2">
      <c r="A67" s="25" t="s">
        <v>59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5" customFormat="1" ht="11.25" customHeight="1" x14ac:dyDescent="0.2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24">
        <v>0.26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 x14ac:dyDescent="0.2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24">
        <v>8.5299999999999994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 x14ac:dyDescent="0.2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24">
        <v>0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 x14ac:dyDescent="0.2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24">
        <v>0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1"/>
  <sheetViews>
    <sheetView view="pageBreakPreview" zoomScaleNormal="100" zoomScaleSheetLayoutView="100" workbookViewId="0">
      <selection activeCell="CH11" sqref="CH11:DA11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12" t="s">
        <v>123</v>
      </c>
    </row>
    <row r="2" spans="1:105" s="2" customFormat="1" ht="15" x14ac:dyDescent="0.25"/>
    <row r="3" spans="1:105" s="3" customFormat="1" ht="15.75" x14ac:dyDescent="0.2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136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 x14ac:dyDescent="0.2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48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135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pans="1:105" s="2" customFormat="1" ht="15" x14ac:dyDescent="0.25"/>
    <row r="10" spans="1:105" s="5" customFormat="1" ht="22.5" customHeight="1" x14ac:dyDescent="0.2">
      <c r="A10" s="30" t="s">
        <v>1</v>
      </c>
      <c r="B10" s="30"/>
      <c r="C10" s="30"/>
      <c r="D10" s="30"/>
      <c r="E10" s="30"/>
      <c r="F10" s="30"/>
      <c r="G10" s="30"/>
      <c r="H10" s="30"/>
      <c r="I10" s="30" t="s">
        <v>75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 t="s">
        <v>2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 t="s">
        <v>83</v>
      </c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s="10" customFormat="1" ht="11.25" customHeight="1" x14ac:dyDescent="0.15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24">
        <f>CH12+CH13+CH14+CH19+CH20</f>
        <v>38168.330719411715</v>
      </c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5" customFormat="1" ht="11.25" x14ac:dyDescent="0.2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4">
        <v>1474.6772670407454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5" customFormat="1" ht="11.25" x14ac:dyDescent="0.2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4">
        <v>440.01410230894527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5" customFormat="1" ht="11.25" x14ac:dyDescent="0.2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4">
        <f>CH15+CH16+CH17+CH18</f>
        <v>1457.5338244291427</v>
      </c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5" customFormat="1" ht="11.25" x14ac:dyDescent="0.2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24">
        <v>89.50183976993462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5" customFormat="1" ht="11.25" x14ac:dyDescent="0.2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24">
        <v>24.859554035630875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5" customFormat="1" ht="11.25" x14ac:dyDescent="0.2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24">
        <v>1314.06718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5" customFormat="1" ht="11.25" x14ac:dyDescent="0.2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24">
        <v>29.105250623577231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5" customFormat="1" ht="11.25" x14ac:dyDescent="0.2">
      <c r="A19" s="25" t="s">
        <v>12</v>
      </c>
      <c r="B19" s="26"/>
      <c r="C19" s="26"/>
      <c r="D19" s="26"/>
      <c r="E19" s="26"/>
      <c r="F19" s="26"/>
      <c r="G19" s="26"/>
      <c r="H19" s="27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4">
        <v>19399.501319999999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5" customFormat="1" ht="11.25" x14ac:dyDescent="0.2">
      <c r="A20" s="25" t="s">
        <v>13</v>
      </c>
      <c r="B20" s="26"/>
      <c r="C20" s="26"/>
      <c r="D20" s="26"/>
      <c r="E20" s="26"/>
      <c r="F20" s="26"/>
      <c r="G20" s="26"/>
      <c r="H20" s="27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24">
        <f>CH21+CH26+CH29+CH34+CH44+CH45</f>
        <v>15396.604205632879</v>
      </c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5" customFormat="1" ht="11.25" x14ac:dyDescent="0.2">
      <c r="A21" s="25" t="s">
        <v>14</v>
      </c>
      <c r="B21" s="26"/>
      <c r="C21" s="26"/>
      <c r="D21" s="26"/>
      <c r="E21" s="26"/>
      <c r="F21" s="26"/>
      <c r="G21" s="26"/>
      <c r="H21" s="27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24">
        <f>CH22+CH23+CH24+CH25</f>
        <v>3369.2213749965281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5" customFormat="1" ht="11.25" x14ac:dyDescent="0.2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24">
        <v>172.02625508726422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5" customFormat="1" ht="11.25" x14ac:dyDescent="0.2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24">
        <v>3050.7582000000002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5" customFormat="1" ht="22.5" customHeight="1" x14ac:dyDescent="0.2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24">
        <v>45.834739999999996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11.25" x14ac:dyDescent="0.2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24">
        <v>100.60217990926377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5" customFormat="1" ht="11.25" x14ac:dyDescent="0.2">
      <c r="A26" s="25" t="s">
        <v>23</v>
      </c>
      <c r="B26" s="26"/>
      <c r="C26" s="26"/>
      <c r="D26" s="26"/>
      <c r="E26" s="26"/>
      <c r="F26" s="26"/>
      <c r="G26" s="26"/>
      <c r="H26" s="27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4">
        <f>CH27+CH28</f>
        <v>13.362789643999999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s="5" customFormat="1" ht="22.5" customHeight="1" x14ac:dyDescent="0.2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24">
        <v>9.0815999999999999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11.25" x14ac:dyDescent="0.2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24">
        <v>4.2811896440000003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5" customFormat="1" ht="11.25" x14ac:dyDescent="0.2">
      <c r="A29" s="25" t="s">
        <v>26</v>
      </c>
      <c r="B29" s="26"/>
      <c r="C29" s="26"/>
      <c r="D29" s="26"/>
      <c r="E29" s="26"/>
      <c r="F29" s="26"/>
      <c r="G29" s="26"/>
      <c r="H29" s="27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4">
        <f>CH30+CH31+CH32+CH33</f>
        <v>7906.39277399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s="5" customFormat="1" ht="11.25" customHeight="1" x14ac:dyDescent="0.2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24">
        <v>7905.1618424899998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5" customFormat="1" ht="11.25" x14ac:dyDescent="0.2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24">
        <v>0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5" customFormat="1" ht="11.25" x14ac:dyDescent="0.2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24">
        <v>1.2309315000000001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11.25" x14ac:dyDescent="0.2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24">
        <v>0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5" customFormat="1" ht="11.25" x14ac:dyDescent="0.2">
      <c r="A34" s="25" t="s">
        <v>40</v>
      </c>
      <c r="B34" s="26"/>
      <c r="C34" s="26"/>
      <c r="D34" s="26"/>
      <c r="E34" s="26"/>
      <c r="F34" s="26"/>
      <c r="G34" s="26"/>
      <c r="H34" s="27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4">
        <f>CH35+CH36+CH37+CH38+CH39</f>
        <v>3843.6035667795718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1"/>
    </row>
    <row r="35" spans="1:105" s="5" customFormat="1" ht="11.25" customHeight="1" x14ac:dyDescent="0.2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24">
        <v>0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11.25" x14ac:dyDescent="0.2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24">
        <v>0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5" customFormat="1" ht="11.25" x14ac:dyDescent="0.2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24">
        <v>5.3815583958360262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spans="1:105" s="5" customFormat="1" ht="11.25" x14ac:dyDescent="0.2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24">
        <v>1.4444059417704338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5" customFormat="1" ht="11.25" customHeight="1" x14ac:dyDescent="0.2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24">
        <f>CH40+CH41+CH42+CH43</f>
        <v>3836.7776024419654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1"/>
    </row>
    <row r="40" spans="1:105" s="5" customFormat="1" ht="11.25" customHeight="1" x14ac:dyDescent="0.2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24">
        <v>3361.04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1"/>
    </row>
    <row r="41" spans="1:105" s="5" customFormat="1" ht="22.5" customHeight="1" x14ac:dyDescent="0.2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24">
        <v>0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1"/>
    </row>
    <row r="42" spans="1:105" s="5" customFormat="1" ht="11.25" customHeight="1" x14ac:dyDescent="0.2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24">
        <v>0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5" customFormat="1" ht="11.25" customHeight="1" x14ac:dyDescent="0.2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24">
        <v>475.73760244196524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1"/>
    </row>
    <row r="44" spans="1:105" s="5" customFormat="1" ht="11.25" customHeight="1" x14ac:dyDescent="0.2">
      <c r="A44" s="25" t="s">
        <v>41</v>
      </c>
      <c r="B44" s="26"/>
      <c r="C44" s="26"/>
      <c r="D44" s="26"/>
      <c r="E44" s="26"/>
      <c r="F44" s="26"/>
      <c r="G44" s="26"/>
      <c r="H44" s="27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4">
        <v>0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1"/>
    </row>
    <row r="45" spans="1:105" s="5" customFormat="1" ht="11.25" customHeight="1" x14ac:dyDescent="0.2">
      <c r="A45" s="25" t="s">
        <v>42</v>
      </c>
      <c r="B45" s="26"/>
      <c r="C45" s="26"/>
      <c r="D45" s="26"/>
      <c r="E45" s="26"/>
      <c r="F45" s="26"/>
      <c r="G45" s="26"/>
      <c r="H45" s="27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4">
        <f>CH46+CH47+CH48+CH49+CH50+CH51</f>
        <v>264.02370022278132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1"/>
    </row>
    <row r="46" spans="1:105" s="5" customFormat="1" ht="11.25" customHeight="1" x14ac:dyDescent="0.2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24">
        <v>63.871737003580556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5" customFormat="1" ht="11.25" customHeight="1" x14ac:dyDescent="0.2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24">
        <v>189.44861942044867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s="5" customFormat="1" ht="11.25" customHeight="1" x14ac:dyDescent="0.2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24">
        <v>0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05" s="5" customFormat="1" ht="11.25" customHeight="1" x14ac:dyDescent="0.2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24">
        <v>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05" s="5" customFormat="1" ht="11.25" customHeight="1" x14ac:dyDescent="0.2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24"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1"/>
    </row>
    <row r="51" spans="1:105" s="5" customFormat="1" ht="11.25" customHeight="1" x14ac:dyDescent="0.2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24">
        <v>10.703343798752105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1"/>
    </row>
    <row r="52" spans="1:105" s="5" customFormat="1" ht="11.25" customHeight="1" x14ac:dyDescent="0.2">
      <c r="A52" s="25">
        <v>2</v>
      </c>
      <c r="B52" s="26"/>
      <c r="C52" s="26"/>
      <c r="D52" s="26"/>
      <c r="E52" s="26"/>
      <c r="F52" s="26"/>
      <c r="G52" s="26"/>
      <c r="H52" s="27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24">
        <v>0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1"/>
    </row>
    <row r="53" spans="1:105" s="5" customFormat="1" ht="11.25" customHeight="1" x14ac:dyDescent="0.2">
      <c r="A53" s="25">
        <v>3</v>
      </c>
      <c r="B53" s="26"/>
      <c r="C53" s="26"/>
      <c r="D53" s="26"/>
      <c r="E53" s="26"/>
      <c r="F53" s="26"/>
      <c r="G53" s="26"/>
      <c r="H53" s="27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4">
        <f>CH54+CH55+CH56+CH57+CH58</f>
        <v>27.925718111315909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1"/>
    </row>
    <row r="54" spans="1:105" s="5" customFormat="1" ht="11.25" customHeight="1" x14ac:dyDescent="0.2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24">
        <v>0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</row>
    <row r="55" spans="1:105" s="5" customFormat="1" ht="11.25" customHeight="1" x14ac:dyDescent="0.2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24"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</row>
    <row r="56" spans="1:105" s="5" customFormat="1" ht="11.25" x14ac:dyDescent="0.2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24">
        <v>26.208080792476569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</row>
    <row r="57" spans="1:105" s="5" customFormat="1" ht="11.25" x14ac:dyDescent="0.2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24">
        <v>0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</row>
    <row r="58" spans="1:105" s="5" customFormat="1" ht="11.25" x14ac:dyDescent="0.2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24">
        <v>1.7176373188393395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1"/>
    </row>
    <row r="59" spans="1:105" s="5" customFormat="1" ht="11.25" x14ac:dyDescent="0.2">
      <c r="A59" s="25">
        <v>4</v>
      </c>
      <c r="B59" s="26"/>
      <c r="C59" s="26"/>
      <c r="D59" s="26"/>
      <c r="E59" s="26"/>
      <c r="F59" s="26"/>
      <c r="G59" s="26"/>
      <c r="H59" s="27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4">
        <v>6.5520201981191422</v>
      </c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1"/>
    </row>
    <row r="60" spans="1:105" s="5" customFormat="1" ht="11.25" x14ac:dyDescent="0.2">
      <c r="A60" s="25" t="s">
        <v>53</v>
      </c>
      <c r="B60" s="26"/>
      <c r="C60" s="26"/>
      <c r="D60" s="26"/>
      <c r="E60" s="26"/>
      <c r="F60" s="26"/>
      <c r="G60" s="26"/>
      <c r="H60" s="27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24">
        <v>0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</row>
    <row r="61" spans="1:105" s="5" customFormat="1" ht="11.25" x14ac:dyDescent="0.2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24"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11.25" x14ac:dyDescent="0.2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24"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11.25" x14ac:dyDescent="0.2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24"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 x14ac:dyDescent="0.2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24"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11.25" x14ac:dyDescent="0.2">
      <c r="A65" s="25" t="s">
        <v>80</v>
      </c>
      <c r="B65" s="26"/>
      <c r="C65" s="26"/>
      <c r="D65" s="26"/>
      <c r="E65" s="26"/>
      <c r="F65" s="26"/>
      <c r="G65" s="26"/>
      <c r="H65" s="27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4">
        <v>6.5520201981191422</v>
      </c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1"/>
    </row>
    <row r="66" spans="1:105" s="5" customFormat="1" ht="11.25" x14ac:dyDescent="0.2">
      <c r="A66" s="25">
        <v>5</v>
      </c>
      <c r="B66" s="26"/>
      <c r="C66" s="26"/>
      <c r="D66" s="26"/>
      <c r="E66" s="26"/>
      <c r="F66" s="26"/>
      <c r="G66" s="26"/>
      <c r="H66" s="27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24">
        <f>CH11+CH53-CH52+CH65</f>
        <v>38202.808457721148</v>
      </c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1"/>
    </row>
    <row r="67" spans="1:105" s="5" customFormat="1" ht="11.25" x14ac:dyDescent="0.2">
      <c r="A67" s="25" t="s">
        <v>59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5" customFormat="1" ht="11.25" customHeight="1" x14ac:dyDescent="0.2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24">
        <v>3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 x14ac:dyDescent="0.2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24">
        <v>71.099999999999994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 x14ac:dyDescent="0.2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24">
        <v>1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 x14ac:dyDescent="0.2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24">
        <v>2.1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ХМАО, Белоярский</vt:lpstr>
      <vt:lpstr>ХМАО, Березовский</vt:lpstr>
      <vt:lpstr>ХМАО, Нефтеюганский</vt:lpstr>
      <vt:lpstr>ХМАО, Октябрьский</vt:lpstr>
      <vt:lpstr>ХМАО,Югорск</vt:lpstr>
      <vt:lpstr>ХМАО, Советский</vt:lpstr>
      <vt:lpstr>ХМАО, Сургутский</vt:lpstr>
      <vt:lpstr>ХМАО, Ханты-Мансийский</vt:lpstr>
      <vt:lpstr>'ХМАО, Белоярский'!Область_печати</vt:lpstr>
      <vt:lpstr>'ХМАО, Березовский'!Область_печати</vt:lpstr>
      <vt:lpstr>'ХМАО, Нефтеюганский'!Область_печати</vt:lpstr>
      <vt:lpstr>'ХМАО, Октябрьский'!Область_печати</vt:lpstr>
      <vt:lpstr>'ХМАО, Советский'!Область_печати</vt:lpstr>
      <vt:lpstr>'ХМАО, Сургутский'!Область_печати</vt:lpstr>
      <vt:lpstr>'ХМАО, Ханты-Мансийский'!Область_печати</vt:lpstr>
      <vt:lpstr>'ХМАО,Югорск'!Область_печати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2019-01-31T08:09:44Z</cp:lastPrinted>
  <dcterms:created xsi:type="dcterms:W3CDTF">2018-10-15T12:06:40Z</dcterms:created>
  <dcterms:modified xsi:type="dcterms:W3CDTF">2021-06-04T10:10:42Z</dcterms:modified>
</cp:coreProperties>
</file>